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18615" windowHeight="1362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95" i="1" l="1"/>
  <c r="L996" i="1"/>
  <c r="L997" i="1"/>
  <c r="L998" i="1"/>
  <c r="L999" i="1"/>
  <c r="L1000" i="1"/>
  <c r="L1001" i="1"/>
  <c r="L1002" i="1"/>
  <c r="L1003" i="1"/>
  <c r="L1004" i="1"/>
  <c r="L987" i="1"/>
  <c r="L988" i="1"/>
  <c r="L989" i="1"/>
  <c r="L990" i="1"/>
  <c r="L991" i="1"/>
  <c r="L992" i="1"/>
  <c r="L993" i="1"/>
  <c r="L994" i="1"/>
  <c r="L986" i="1"/>
  <c r="L982" i="1"/>
  <c r="L980" i="1"/>
  <c r="L979" i="1"/>
  <c r="L972" i="1"/>
  <c r="L973" i="1"/>
  <c r="L974" i="1"/>
  <c r="L975" i="1"/>
  <c r="L976" i="1"/>
  <c r="L977" i="1"/>
  <c r="L978" i="1"/>
  <c r="L971" i="1"/>
  <c r="L970" i="1"/>
  <c r="L965" i="1"/>
  <c r="L966" i="1"/>
  <c r="L967" i="1"/>
  <c r="L968" i="1"/>
  <c r="L969" i="1"/>
  <c r="L964" i="1"/>
  <c r="L963" i="1"/>
  <c r="L962" i="1"/>
  <c r="L958" i="1"/>
  <c r="L959" i="1"/>
  <c r="L960" i="1"/>
  <c r="L957" i="1"/>
  <c r="L955" i="1"/>
  <c r="L954" i="1"/>
  <c r="L948" i="1"/>
  <c r="L949" i="1"/>
  <c r="L950" i="1"/>
  <c r="L951" i="1"/>
  <c r="L947" i="1"/>
  <c r="L946" i="1"/>
  <c r="L945" i="1"/>
  <c r="L944" i="1"/>
  <c r="L943" i="1"/>
  <c r="L940" i="1"/>
  <c r="L938" i="1"/>
  <c r="L937" i="1"/>
  <c r="L936" i="1"/>
  <c r="L935" i="1"/>
  <c r="L928" i="1"/>
  <c r="L929" i="1"/>
  <c r="L927" i="1"/>
  <c r="L926" i="1"/>
  <c r="L925" i="1"/>
  <c r="L921" i="1"/>
  <c r="L920" i="1"/>
  <c r="L919" i="1"/>
  <c r="L918" i="1"/>
  <c r="L917" i="1"/>
  <c r="L915" i="1"/>
  <c r="L907" i="1"/>
  <c r="L908" i="1"/>
  <c r="L909" i="1"/>
  <c r="L906" i="1"/>
  <c r="L904" i="1"/>
  <c r="L905" i="1"/>
  <c r="L903" i="1"/>
  <c r="L902" i="1"/>
  <c r="L901" i="1"/>
  <c r="L899" i="1"/>
  <c r="L900" i="1"/>
  <c r="L898" i="1"/>
  <c r="L897" i="1"/>
  <c r="L896" i="1"/>
  <c r="L892" i="1"/>
  <c r="L893" i="1"/>
  <c r="L894" i="1"/>
  <c r="L895" i="1"/>
  <c r="L891" i="1"/>
  <c r="L889" i="1"/>
  <c r="L888" i="1"/>
  <c r="L887" i="1"/>
  <c r="L886" i="1"/>
  <c r="L883" i="1"/>
  <c r="L884" i="1"/>
  <c r="L885" i="1"/>
  <c r="L882" i="1"/>
  <c r="L879" i="1"/>
  <c r="L878" i="1"/>
  <c r="L876" i="1"/>
  <c r="L867" i="1"/>
  <c r="L866" i="1"/>
  <c r="L865" i="1"/>
  <c r="L864" i="1"/>
  <c r="L863" i="1"/>
  <c r="L860" i="1"/>
  <c r="L861" i="1"/>
  <c r="L862" i="1"/>
  <c r="L859" i="1"/>
  <c r="L858" i="1"/>
  <c r="L851" i="1"/>
  <c r="L852" i="1"/>
  <c r="L853" i="1"/>
  <c r="L854" i="1"/>
  <c r="L855" i="1"/>
  <c r="L856" i="1"/>
  <c r="L857" i="1"/>
  <c r="L850" i="1"/>
  <c r="L847" i="1"/>
  <c r="L848" i="1"/>
  <c r="L846" i="1"/>
  <c r="L844" i="1"/>
  <c r="L843" i="1"/>
  <c r="L840" i="1"/>
  <c r="L836" i="1"/>
  <c r="L835" i="1"/>
  <c r="L830" i="1"/>
  <c r="L826" i="1"/>
  <c r="L824" i="1"/>
  <c r="L825" i="1"/>
  <c r="L823" i="1"/>
  <c r="L822" i="1"/>
  <c r="L821" i="1"/>
  <c r="L820" i="1"/>
  <c r="L819" i="1"/>
  <c r="L818" i="1"/>
  <c r="L817" i="1"/>
  <c r="L813" i="1"/>
  <c r="L814" i="1"/>
  <c r="L815" i="1"/>
  <c r="L816" i="1"/>
  <c r="L812" i="1"/>
  <c r="L811" i="1"/>
  <c r="L807" i="1"/>
  <c r="L808" i="1"/>
  <c r="L809" i="1"/>
  <c r="L810" i="1"/>
  <c r="L806" i="1"/>
  <c r="L801" i="1"/>
  <c r="L800" i="1"/>
  <c r="L799" i="1"/>
  <c r="L795" i="1"/>
  <c r="L793" i="1"/>
  <c r="L782" i="1"/>
  <c r="L783" i="1"/>
  <c r="L784" i="1"/>
  <c r="L785" i="1"/>
  <c r="L786" i="1"/>
  <c r="L787" i="1"/>
  <c r="L788" i="1"/>
  <c r="L789" i="1"/>
  <c r="L790" i="1"/>
  <c r="L791" i="1"/>
  <c r="L792" i="1"/>
  <c r="L781" i="1"/>
  <c r="L777" i="1"/>
  <c r="L778" i="1"/>
  <c r="L779" i="1"/>
  <c r="L780" i="1"/>
  <c r="L776" i="1"/>
  <c r="L774" i="1"/>
  <c r="L773" i="1"/>
  <c r="L772" i="1"/>
  <c r="L771" i="1"/>
  <c r="L768" i="1"/>
  <c r="L769" i="1"/>
  <c r="L770" i="1"/>
  <c r="L767" i="1"/>
  <c r="L766" i="1"/>
  <c r="L764" i="1"/>
  <c r="L765" i="1"/>
  <c r="L763" i="1"/>
  <c r="L762" i="1"/>
  <c r="L760" i="1"/>
  <c r="L761" i="1"/>
  <c r="L759" i="1"/>
  <c r="L756" i="1"/>
  <c r="L752" i="1"/>
  <c r="L753" i="1"/>
  <c r="L754" i="1"/>
  <c r="L755" i="1"/>
  <c r="L751" i="1"/>
  <c r="L750" i="1"/>
  <c r="L741" i="1"/>
  <c r="L742" i="1"/>
  <c r="L743" i="1"/>
  <c r="L744" i="1"/>
  <c r="L745" i="1"/>
  <c r="L746" i="1"/>
  <c r="L740" i="1"/>
  <c r="L738" i="1"/>
  <c r="L723" i="1"/>
  <c r="L720" i="1"/>
  <c r="L721" i="1"/>
  <c r="L722" i="1"/>
  <c r="L719" i="1"/>
  <c r="L718" i="1"/>
  <c r="L710" i="1"/>
  <c r="L711" i="1"/>
  <c r="L712" i="1"/>
  <c r="L713" i="1"/>
  <c r="L714" i="1"/>
  <c r="L715" i="1"/>
  <c r="L716" i="1"/>
  <c r="L717" i="1"/>
  <c r="L709" i="1"/>
  <c r="L706" i="1"/>
  <c r="L702" i="1"/>
  <c r="L700" i="1"/>
  <c r="L699" i="1"/>
  <c r="L694" i="1"/>
  <c r="L695" i="1"/>
  <c r="L696" i="1"/>
  <c r="L697" i="1"/>
  <c r="L693" i="1"/>
  <c r="L689" i="1"/>
  <c r="L681" i="1"/>
  <c r="L682" i="1"/>
  <c r="L683" i="1"/>
  <c r="L684" i="1"/>
  <c r="L685" i="1"/>
  <c r="L686" i="1"/>
  <c r="L687" i="1"/>
  <c r="L688" i="1"/>
  <c r="L680" i="1"/>
  <c r="L679" i="1"/>
  <c r="L672" i="1"/>
  <c r="L673" i="1"/>
  <c r="L674" i="1"/>
  <c r="L675" i="1"/>
  <c r="L676" i="1"/>
  <c r="L677" i="1"/>
  <c r="L678" i="1"/>
  <c r="L671" i="1"/>
  <c r="L670" i="1"/>
  <c r="L669" i="1"/>
  <c r="L668" i="1"/>
  <c r="L660" i="1"/>
  <c r="L661" i="1"/>
  <c r="L662" i="1"/>
  <c r="L663" i="1"/>
  <c r="L664" i="1"/>
  <c r="L665" i="1"/>
  <c r="L666" i="1"/>
  <c r="L667" i="1"/>
  <c r="L659" i="1"/>
  <c r="L658" i="1"/>
  <c r="L657" i="1"/>
  <c r="L656" i="1"/>
  <c r="L652" i="1"/>
  <c r="L653" i="1"/>
  <c r="L651" i="1"/>
  <c r="L650" i="1"/>
  <c r="L643" i="1"/>
  <c r="L644" i="1"/>
  <c r="L645" i="1"/>
  <c r="L646" i="1"/>
  <c r="L647" i="1"/>
  <c r="L648" i="1"/>
  <c r="L649" i="1"/>
  <c r="L642" i="1"/>
  <c r="L641" i="1"/>
  <c r="L640" i="1"/>
  <c r="L639" i="1"/>
  <c r="L638" i="1"/>
  <c r="L637" i="1"/>
  <c r="L636" i="1"/>
  <c r="L633" i="1"/>
  <c r="L623" i="1"/>
  <c r="L624" i="1"/>
  <c r="L625" i="1"/>
  <c r="L626" i="1"/>
  <c r="L627" i="1"/>
  <c r="L628" i="1"/>
  <c r="L629" i="1"/>
  <c r="L622" i="1"/>
  <c r="L621" i="1"/>
  <c r="L620" i="1"/>
  <c r="L617" i="1"/>
  <c r="L618" i="1"/>
  <c r="L619" i="1"/>
  <c r="L616" i="1"/>
  <c r="L606" i="1"/>
  <c r="L605" i="1"/>
  <c r="L604" i="1"/>
  <c r="L603" i="1"/>
  <c r="L602" i="1"/>
  <c r="L601" i="1"/>
  <c r="L595" i="1"/>
  <c r="L596" i="1"/>
  <c r="L597" i="1"/>
  <c r="L598" i="1"/>
  <c r="L599" i="1"/>
  <c r="L600" i="1"/>
  <c r="L594" i="1"/>
  <c r="L590" i="1"/>
  <c r="L591" i="1"/>
  <c r="L592" i="1"/>
  <c r="L593" i="1"/>
  <c r="L589" i="1"/>
  <c r="L588" i="1"/>
  <c r="L587" i="1"/>
  <c r="L586" i="1"/>
  <c r="L584" i="1"/>
  <c r="L576" i="1"/>
  <c r="L577" i="1"/>
  <c r="L578" i="1"/>
  <c r="L579" i="1"/>
  <c r="L580" i="1"/>
  <c r="L581" i="1"/>
  <c r="L582" i="1"/>
  <c r="L583" i="1"/>
  <c r="L575" i="1"/>
  <c r="L573" i="1"/>
  <c r="L572" i="1"/>
  <c r="L571" i="1"/>
  <c r="L570" i="1"/>
  <c r="L569" i="1"/>
  <c r="L568" i="1"/>
  <c r="L567" i="1"/>
  <c r="L565" i="1"/>
  <c r="L564" i="1"/>
  <c r="L562" i="1"/>
  <c r="L558" i="1"/>
  <c r="L555" i="1"/>
  <c r="L554" i="1"/>
  <c r="L547" i="1"/>
  <c r="L548" i="1"/>
  <c r="L549" i="1"/>
  <c r="L550" i="1"/>
  <c r="L551" i="1"/>
  <c r="L552" i="1"/>
  <c r="L553" i="1"/>
  <c r="L546" i="1"/>
  <c r="L545" i="1"/>
  <c r="L544" i="1"/>
  <c r="L542" i="1"/>
  <c r="L543" i="1"/>
  <c r="L541" i="1"/>
  <c r="L538" i="1"/>
  <c r="L539" i="1"/>
  <c r="L537" i="1"/>
  <c r="L533" i="1"/>
  <c r="L534" i="1"/>
  <c r="L532" i="1"/>
  <c r="L531" i="1"/>
  <c r="L530" i="1"/>
  <c r="L528" i="1"/>
  <c r="L527" i="1"/>
  <c r="L526" i="1"/>
  <c r="L522" i="1"/>
  <c r="L521" i="1"/>
  <c r="L519" i="1"/>
  <c r="L518" i="1"/>
  <c r="L517" i="1"/>
  <c r="L516" i="1"/>
  <c r="L515" i="1"/>
  <c r="L514" i="1"/>
  <c r="L511" i="1"/>
  <c r="L512" i="1"/>
  <c r="L510" i="1"/>
  <c r="L509" i="1"/>
  <c r="L508" i="1"/>
  <c r="L507" i="1"/>
  <c r="L505" i="1"/>
  <c r="L482" i="1"/>
  <c r="L483" i="1"/>
  <c r="L484" i="1"/>
  <c r="L485" i="1"/>
  <c r="L486" i="1"/>
  <c r="L481" i="1"/>
  <c r="L477" i="1"/>
  <c r="L478" i="1"/>
  <c r="L479" i="1"/>
  <c r="L476" i="1"/>
  <c r="L475" i="1"/>
  <c r="L474" i="1"/>
  <c r="L473" i="1"/>
  <c r="L462" i="1"/>
  <c r="L461" i="1"/>
  <c r="L447" i="1"/>
  <c r="L448" i="1"/>
  <c r="L446" i="1"/>
  <c r="L445" i="1"/>
  <c r="L444" i="1"/>
  <c r="L443" i="1"/>
  <c r="L441" i="1"/>
  <c r="L436" i="1"/>
  <c r="L437" i="1"/>
  <c r="L438" i="1"/>
  <c r="L439" i="1"/>
  <c r="L435" i="1"/>
  <c r="L434" i="1"/>
  <c r="L433" i="1"/>
  <c r="L431" i="1"/>
  <c r="L430" i="1"/>
  <c r="L429" i="1"/>
  <c r="L427" i="1"/>
  <c r="L422" i="1"/>
  <c r="L423" i="1"/>
  <c r="L421" i="1"/>
  <c r="L419" i="1"/>
  <c r="L417" i="1"/>
  <c r="L416" i="1"/>
  <c r="L414" i="1"/>
  <c r="L412" i="1"/>
  <c r="L410" i="1"/>
  <c r="L409" i="1"/>
  <c r="L408" i="1"/>
  <c r="L407" i="1"/>
  <c r="L403" i="1"/>
  <c r="L404" i="1"/>
  <c r="L405" i="1"/>
  <c r="L402" i="1"/>
  <c r="L401" i="1"/>
  <c r="L400" i="1"/>
  <c r="L399" i="1"/>
  <c r="L398" i="1"/>
  <c r="L397" i="1"/>
  <c r="L396" i="1"/>
  <c r="L394" i="1"/>
  <c r="L369" i="1"/>
  <c r="L368" i="1"/>
  <c r="L367" i="1"/>
  <c r="L361" i="1"/>
  <c r="L362" i="1"/>
  <c r="L363" i="1"/>
  <c r="L364" i="1"/>
  <c r="L360" i="1"/>
  <c r="L354" i="1"/>
  <c r="L353" i="1"/>
  <c r="L355" i="1"/>
  <c r="L312" i="1"/>
  <c r="L308" i="1"/>
  <c r="L307" i="1"/>
  <c r="L303" i="1"/>
  <c r="L304" i="1"/>
  <c r="L305" i="1"/>
  <c r="L306" i="1"/>
  <c r="L302" i="1"/>
  <c r="L301" i="1"/>
  <c r="L293" i="1"/>
  <c r="L289" i="1"/>
  <c r="L287" i="1"/>
  <c r="L284" i="1"/>
  <c r="L282" i="1"/>
  <c r="L281" i="1"/>
  <c r="L279" i="1"/>
  <c r="L278" i="1"/>
  <c r="L277" i="1"/>
  <c r="L276" i="1"/>
  <c r="L273" i="1"/>
  <c r="L268" i="1"/>
  <c r="L269" i="1"/>
  <c r="L270" i="1"/>
  <c r="L271" i="1"/>
  <c r="L272" i="1"/>
  <c r="L267" i="1"/>
  <c r="L260" i="1"/>
  <c r="L259" i="1"/>
  <c r="L248" i="1"/>
  <c r="L247" i="1"/>
  <c r="L246" i="1"/>
  <c r="L245" i="1"/>
  <c r="L238" i="1"/>
  <c r="L239" i="1"/>
  <c r="L240" i="1"/>
  <c r="L241" i="1"/>
  <c r="L242" i="1"/>
  <c r="L243" i="1"/>
  <c r="L244" i="1"/>
  <c r="L237" i="1"/>
  <c r="L228" i="1"/>
  <c r="L227" i="1"/>
  <c r="L223" i="1"/>
  <c r="L222" i="1"/>
  <c r="L224" i="1"/>
  <c r="L221" i="1"/>
  <c r="L217" i="1"/>
  <c r="L218" i="1"/>
  <c r="L219" i="1"/>
  <c r="L216" i="1"/>
  <c r="L215" i="1"/>
  <c r="L214" i="1"/>
  <c r="L205" i="1"/>
  <c r="L204" i="1"/>
  <c r="L203" i="1"/>
  <c r="L202" i="1"/>
  <c r="L201" i="1"/>
  <c r="L200" i="1"/>
  <c r="L197" i="1"/>
  <c r="L196" i="1"/>
  <c r="L195" i="1"/>
  <c r="L194" i="1"/>
  <c r="L191" i="1"/>
  <c r="L190" i="1"/>
  <c r="L189" i="1"/>
  <c r="L188" i="1"/>
  <c r="L187" i="1"/>
  <c r="L186" i="1"/>
  <c r="L185" i="1"/>
  <c r="L183" i="1"/>
  <c r="L184" i="1"/>
  <c r="L180" i="1"/>
  <c r="L181" i="1"/>
  <c r="L182" i="1"/>
  <c r="L179" i="1"/>
  <c r="L178" i="1"/>
  <c r="L177" i="1"/>
  <c r="L172" i="1"/>
  <c r="L171" i="1"/>
  <c r="L168" i="1"/>
  <c r="L167" i="1"/>
  <c r="L163" i="1"/>
  <c r="L159" i="1"/>
  <c r="L157" i="1"/>
  <c r="L154" i="1"/>
  <c r="L145" i="1"/>
  <c r="L139" i="1"/>
  <c r="L137" i="1"/>
  <c r="L131" i="1"/>
  <c r="L116" i="1"/>
  <c r="L106" i="1"/>
  <c r="L105" i="1"/>
  <c r="L98" i="1"/>
  <c r="L97" i="1"/>
  <c r="L86" i="1"/>
  <c r="L85" i="1"/>
  <c r="L81" i="1"/>
  <c r="L82" i="1"/>
  <c r="L83" i="1"/>
  <c r="L84" i="1"/>
  <c r="L80" i="1"/>
  <c r="L73" i="1"/>
  <c r="L72" i="1"/>
  <c r="L70" i="1"/>
  <c r="L68" i="1"/>
  <c r="L69" i="1"/>
  <c r="L67" i="1"/>
  <c r="L66" i="1"/>
  <c r="L65" i="1"/>
  <c r="L64" i="1"/>
  <c r="L62" i="1"/>
  <c r="L61" i="1"/>
  <c r="L59" i="1"/>
  <c r="L58" i="1"/>
  <c r="L55" i="1"/>
  <c r="L54" i="1"/>
  <c r="L48" i="1"/>
  <c r="L49" i="1"/>
  <c r="L50" i="1"/>
  <c r="L51" i="1"/>
  <c r="L47" i="1"/>
  <c r="L42" i="1"/>
  <c r="L43" i="1"/>
  <c r="L44" i="1"/>
  <c r="L45" i="1"/>
  <c r="L46" i="1"/>
  <c r="L41" i="1"/>
  <c r="L33" i="1"/>
  <c r="L34" i="1"/>
  <c r="L35" i="1"/>
  <c r="L36" i="1"/>
  <c r="L32" i="1"/>
  <c r="L26" i="1"/>
  <c r="L25" i="1"/>
  <c r="L23" i="1"/>
  <c r="L13" i="1"/>
  <c r="L14" i="1"/>
  <c r="L15" i="1"/>
  <c r="L16" i="1"/>
  <c r="L17" i="1"/>
  <c r="L18" i="1"/>
  <c r="L19" i="1"/>
  <c r="L12" i="1"/>
  <c r="L10" i="1"/>
  <c r="L9" i="1"/>
  <c r="L5" i="1"/>
  <c r="L4" i="1"/>
</calcChain>
</file>

<file path=xl/sharedStrings.xml><?xml version="1.0" encoding="utf-8"?>
<sst xmlns="http://schemas.openxmlformats.org/spreadsheetml/2006/main" count="3236" uniqueCount="989">
  <si>
    <t>Date</t>
  </si>
  <si>
    <t>foF2 at 10 UT</t>
    <phoneticPr fontId="0"/>
  </si>
  <si>
    <t>foF2</t>
  </si>
  <si>
    <t>Time [UT]</t>
  </si>
  <si>
    <t>Time EISCAT</t>
  </si>
  <si>
    <t>076</t>
  </si>
  <si>
    <t>10:31</t>
  </si>
  <si>
    <t>077.1</t>
  </si>
  <si>
    <t>10:50</t>
  </si>
  <si>
    <t>054</t>
  </si>
  <si>
    <t>071</t>
  </si>
  <si>
    <t>091-F</t>
  </si>
  <si>
    <t>082</t>
  </si>
  <si>
    <t>13:45</t>
  </si>
  <si>
    <t>085.7</t>
  </si>
  <si>
    <t>9:21</t>
  </si>
  <si>
    <t>077</t>
  </si>
  <si>
    <t>10:00</t>
  </si>
  <si>
    <t>076.7</t>
  </si>
  <si>
    <t>-9:00</t>
  </si>
  <si>
    <t>081</t>
  </si>
  <si>
    <t>083.8</t>
  </si>
  <si>
    <t>084</t>
  </si>
  <si>
    <t>068</t>
  </si>
  <si>
    <t>098-F</t>
  </si>
  <si>
    <t>?</t>
  </si>
  <si>
    <t>082-F</t>
  </si>
  <si>
    <t>074?</t>
  </si>
  <si>
    <t>9:46</t>
  </si>
  <si>
    <t>075.3</t>
  </si>
  <si>
    <t>045</t>
  </si>
  <si>
    <t>050</t>
  </si>
  <si>
    <t>049</t>
  </si>
  <si>
    <t>None</t>
  </si>
  <si>
    <t>10:16</t>
  </si>
  <si>
    <t>051</t>
  </si>
  <si>
    <t>9:13</t>
  </si>
  <si>
    <t>055</t>
  </si>
  <si>
    <t>060</t>
  </si>
  <si>
    <t>041</t>
  </si>
  <si>
    <t>040.8</t>
  </si>
  <si>
    <t>046</t>
  </si>
  <si>
    <t>10:01</t>
  </si>
  <si>
    <t>046.3</t>
  </si>
  <si>
    <t>053</t>
  </si>
  <si>
    <t>057</t>
  </si>
  <si>
    <t>9:15</t>
  </si>
  <si>
    <t>063</t>
  </si>
  <si>
    <t>069</t>
  </si>
  <si>
    <t>-10:00</t>
  </si>
  <si>
    <t>9:45</t>
  </si>
  <si>
    <t>049.2</t>
  </si>
  <si>
    <t>085-F</t>
  </si>
  <si>
    <t>9:31</t>
  </si>
  <si>
    <t>048.3</t>
  </si>
  <si>
    <t>9:09</t>
  </si>
  <si>
    <t>063-F</t>
  </si>
  <si>
    <t>10:54</t>
  </si>
  <si>
    <t>041-F</t>
  </si>
  <si>
    <t>031</t>
  </si>
  <si>
    <t>08:01</t>
  </si>
  <si>
    <t>031.3</t>
  </si>
  <si>
    <t>055-F</t>
  </si>
  <si>
    <t>044</t>
  </si>
  <si>
    <t>11:45</t>
  </si>
  <si>
    <t>044.7</t>
  </si>
  <si>
    <t>068-F</t>
  </si>
  <si>
    <t>043?</t>
  </si>
  <si>
    <t>10:46</t>
  </si>
  <si>
    <t>044.5</t>
  </si>
  <si>
    <t>088-F</t>
  </si>
  <si>
    <t>040</t>
  </si>
  <si>
    <t>12:01</t>
  </si>
  <si>
    <t>039.8</t>
  </si>
  <si>
    <t>059</t>
  </si>
  <si>
    <t>9:30</t>
  </si>
  <si>
    <t>058.3</t>
  </si>
  <si>
    <t>10:25</t>
  </si>
  <si>
    <t>064</t>
  </si>
  <si>
    <t>10:15</t>
  </si>
  <si>
    <t>048</t>
  </si>
  <si>
    <t>043</t>
  </si>
  <si>
    <t>067</t>
  </si>
  <si>
    <t>061</t>
  </si>
  <si>
    <t>059-F</t>
  </si>
  <si>
    <t>056</t>
  </si>
  <si>
    <t>056.3</t>
  </si>
  <si>
    <t>062</t>
  </si>
  <si>
    <t>064.7</t>
  </si>
  <si>
    <t>049.1</t>
  </si>
  <si>
    <t>051.7</t>
  </si>
  <si>
    <t>055.3</t>
  </si>
  <si>
    <t>9:16</t>
  </si>
  <si>
    <t>073.5</t>
  </si>
  <si>
    <t>060.8</t>
  </si>
  <si>
    <t>058</t>
  </si>
  <si>
    <t>059.7</t>
  </si>
  <si>
    <t>075</t>
  </si>
  <si>
    <t>10:23</t>
  </si>
  <si>
    <t>10:38</t>
  </si>
  <si>
    <t>047</t>
  </si>
  <si>
    <t>056-F</t>
  </si>
  <si>
    <t>052</t>
  </si>
  <si>
    <t>051.72</t>
  </si>
  <si>
    <t>054.5</t>
  </si>
  <si>
    <t>039</t>
  </si>
  <si>
    <t>14:45</t>
  </si>
  <si>
    <t>058-F</t>
  </si>
  <si>
    <t>10:45</t>
  </si>
  <si>
    <t>054.25</t>
  </si>
  <si>
    <t>11:15</t>
  </si>
  <si>
    <t>051.75</t>
  </si>
  <si>
    <t>058.75</t>
  </si>
  <si>
    <t>9:10-9:10</t>
  </si>
  <si>
    <t>10:30</t>
  </si>
  <si>
    <t>040.5</t>
  </si>
  <si>
    <t>045-F</t>
  </si>
  <si>
    <t>040.57</t>
  </si>
  <si>
    <t>037</t>
  </si>
  <si>
    <t>038</t>
  </si>
  <si>
    <t>11:30</t>
  </si>
  <si>
    <t>046-F</t>
  </si>
  <si>
    <t>036</t>
  </si>
  <si>
    <t>6:45</t>
  </si>
  <si>
    <t>3.725</t>
  </si>
  <si>
    <t>042</t>
  </si>
  <si>
    <t>8:30</t>
  </si>
  <si>
    <t>047.75</t>
  </si>
  <si>
    <t>10:03</t>
  </si>
  <si>
    <t>9:59</t>
  </si>
  <si>
    <t>9:55</t>
  </si>
  <si>
    <t>050-F</t>
  </si>
  <si>
    <t>050.75</t>
  </si>
  <si>
    <t>9:57</t>
  </si>
  <si>
    <t>047.5</t>
  </si>
  <si>
    <t>053-F</t>
  </si>
  <si>
    <t>9:00</t>
  </si>
  <si>
    <t>9:37</t>
  </si>
  <si>
    <t>9:08-9:08</t>
  </si>
  <si>
    <t xml:space="preserve">   20070120</t>
  </si>
  <si>
    <t xml:space="preserve">    20070206</t>
  </si>
  <si>
    <t xml:space="preserve">    20070207</t>
  </si>
  <si>
    <t xml:space="preserve">    20070208</t>
  </si>
  <si>
    <t xml:space="preserve">    20070209</t>
  </si>
  <si>
    <t xml:space="preserve">    20070302</t>
  </si>
  <si>
    <t xml:space="preserve">    20070312</t>
  </si>
  <si>
    <t xml:space="preserve">    20070619</t>
  </si>
  <si>
    <t xml:space="preserve">    20070620</t>
  </si>
  <si>
    <t xml:space="preserve">    20070815</t>
  </si>
  <si>
    <t>10:06-10:06</t>
  </si>
  <si>
    <t xml:space="preserve">    20070828</t>
  </si>
  <si>
    <t>042.62</t>
  </si>
  <si>
    <t>9:41</t>
  </si>
  <si>
    <t xml:space="preserve">    20070905</t>
  </si>
  <si>
    <t xml:space="preserve">    20070920</t>
  </si>
  <si>
    <t xml:space="preserve">    20070925</t>
  </si>
  <si>
    <t xml:space="preserve">    20070926</t>
  </si>
  <si>
    <t xml:space="preserve">    20071008</t>
  </si>
  <si>
    <t>9:12-</t>
  </si>
  <si>
    <t xml:space="preserve">    20071014</t>
  </si>
  <si>
    <t xml:space="preserve">    20071015</t>
  </si>
  <si>
    <t>055.25</t>
  </si>
  <si>
    <t xml:space="preserve">    20071017</t>
  </si>
  <si>
    <t xml:space="preserve">    20071019</t>
  </si>
  <si>
    <t xml:space="preserve">    20071109</t>
  </si>
  <si>
    <t xml:space="preserve">    20071110</t>
  </si>
  <si>
    <t xml:space="preserve">    20071111</t>
  </si>
  <si>
    <t>049-F</t>
  </si>
  <si>
    <t xml:space="preserve">    20071112</t>
  </si>
  <si>
    <t xml:space="preserve">    20071113</t>
  </si>
  <si>
    <t xml:space="preserve">    20071114</t>
  </si>
  <si>
    <t xml:space="preserve">    20071115</t>
  </si>
  <si>
    <t xml:space="preserve">    20071116</t>
  </si>
  <si>
    <t xml:space="preserve">    20071120</t>
  </si>
  <si>
    <t xml:space="preserve">    20071121</t>
  </si>
  <si>
    <t xml:space="preserve">    20071204</t>
  </si>
  <si>
    <t>9:39</t>
  </si>
  <si>
    <t xml:space="preserve">    20071206</t>
  </si>
  <si>
    <t>038-F</t>
  </si>
  <si>
    <t xml:space="preserve">    20071207</t>
  </si>
  <si>
    <t xml:space="preserve">    20071209</t>
  </si>
  <si>
    <t xml:space="preserve">    20071210</t>
  </si>
  <si>
    <t>034</t>
  </si>
  <si>
    <t xml:space="preserve">    20071211</t>
  </si>
  <si>
    <t xml:space="preserve">    20071212</t>
  </si>
  <si>
    <t>035</t>
  </si>
  <si>
    <t xml:space="preserve">    20071213</t>
  </si>
  <si>
    <t xml:space="preserve">    20071214</t>
  </si>
  <si>
    <t xml:space="preserve">    20071215</t>
  </si>
  <si>
    <t xml:space="preserve">    20071216</t>
  </si>
  <si>
    <t>030</t>
  </si>
  <si>
    <t xml:space="preserve">    20080108</t>
  </si>
  <si>
    <t>12:45</t>
  </si>
  <si>
    <t>3.050</t>
  </si>
  <si>
    <t>10:32</t>
  </si>
  <si>
    <t xml:space="preserve">    20080110</t>
  </si>
  <si>
    <t>10:02</t>
  </si>
  <si>
    <t xml:space="preserve">    20080111</t>
  </si>
  <si>
    <t>9:56</t>
  </si>
  <si>
    <t xml:space="preserve">    20080128</t>
  </si>
  <si>
    <t xml:space="preserve">    20080129</t>
  </si>
  <si>
    <t xml:space="preserve">    20080131</t>
  </si>
  <si>
    <t xml:space="preserve">    20080213</t>
  </si>
  <si>
    <t>9:30-10:00</t>
  </si>
  <si>
    <t xml:space="preserve">    20080304</t>
  </si>
  <si>
    <t xml:space="preserve">    20080307</t>
  </si>
  <si>
    <t xml:space="preserve">    20080308</t>
  </si>
  <si>
    <t xml:space="preserve">    20080309</t>
  </si>
  <si>
    <t>033</t>
  </si>
  <si>
    <t xml:space="preserve">    20080310</t>
  </si>
  <si>
    <t xml:space="preserve">    20080328</t>
  </si>
  <si>
    <t>040?</t>
  </si>
  <si>
    <t>11:00</t>
  </si>
  <si>
    <t xml:space="preserve">    20080409</t>
  </si>
  <si>
    <t xml:space="preserve">    20080410</t>
  </si>
  <si>
    <t xml:space="preserve">    20080411</t>
  </si>
  <si>
    <t xml:space="preserve">    20080425</t>
  </si>
  <si>
    <t xml:space="preserve">    20080509</t>
  </si>
  <si>
    <t xml:space="preserve">    20080523</t>
  </si>
  <si>
    <t xml:space="preserve">    20080603</t>
  </si>
  <si>
    <t xml:space="preserve">    20080604</t>
  </si>
  <si>
    <t xml:space="preserve">    20080605</t>
  </si>
  <si>
    <t>048-F</t>
  </si>
  <si>
    <t>047.25</t>
  </si>
  <si>
    <t xml:space="preserve">    20080620</t>
  </si>
  <si>
    <t>043.5</t>
  </si>
  <si>
    <t xml:space="preserve">    20080701</t>
  </si>
  <si>
    <t>9:04</t>
  </si>
  <si>
    <t xml:space="preserve">    20080702</t>
  </si>
  <si>
    <t>9:05</t>
  </si>
  <si>
    <t xml:space="preserve">    20080705</t>
  </si>
  <si>
    <t>9:15?</t>
  </si>
  <si>
    <t>9:41-10:00</t>
  </si>
  <si>
    <t xml:space="preserve">    20080710</t>
  </si>
  <si>
    <t>9:34</t>
  </si>
  <si>
    <t xml:space="preserve">    20080801</t>
  </si>
  <si>
    <t xml:space="preserve">    20080829</t>
  </si>
  <si>
    <t xml:space="preserve">    20080919</t>
  </si>
  <si>
    <t xml:space="preserve">    20080929</t>
  </si>
  <si>
    <t xml:space="preserve">    20081017</t>
  </si>
  <si>
    <t>046.25</t>
  </si>
  <si>
    <t xml:space="preserve">    20081028</t>
  </si>
  <si>
    <t>049.25</t>
  </si>
  <si>
    <t xml:space="preserve">    20081029</t>
  </si>
  <si>
    <t>044.50</t>
  </si>
  <si>
    <t xml:space="preserve">    20081030</t>
  </si>
  <si>
    <t>047.50</t>
  </si>
  <si>
    <t xml:space="preserve">    20081031</t>
  </si>
  <si>
    <t xml:space="preserve">    20081103</t>
  </si>
  <si>
    <t>050.63</t>
  </si>
  <si>
    <t xml:space="preserve">    20081104</t>
  </si>
  <si>
    <t xml:space="preserve">    20081108</t>
  </si>
  <si>
    <t>10:05</t>
  </si>
  <si>
    <t xml:space="preserve">    20081114</t>
  </si>
  <si>
    <t>040.63</t>
  </si>
  <si>
    <t xml:space="preserve">    20081127</t>
  </si>
  <si>
    <t>026</t>
  </si>
  <si>
    <t>026.5</t>
  </si>
  <si>
    <t xml:space="preserve">    20081202</t>
  </si>
  <si>
    <t>032</t>
  </si>
  <si>
    <t>9:14</t>
  </si>
  <si>
    <t xml:space="preserve">    20081205</t>
  </si>
  <si>
    <t>040.50</t>
  </si>
  <si>
    <t xml:space="preserve">    20081219</t>
  </si>
  <si>
    <t>029?</t>
  </si>
  <si>
    <t>027.50</t>
  </si>
  <si>
    <t xml:space="preserve">    20090109</t>
  </si>
  <si>
    <t xml:space="preserve">    20090119</t>
  </si>
  <si>
    <t xml:space="preserve">    20090120</t>
  </si>
  <si>
    <t xml:space="preserve">    20090121</t>
  </si>
  <si>
    <t xml:space="preserve">    20090122</t>
  </si>
  <si>
    <t xml:space="preserve">    20090123</t>
  </si>
  <si>
    <t xml:space="preserve">    20090124</t>
  </si>
  <si>
    <t xml:space="preserve">    20090125</t>
  </si>
  <si>
    <t xml:space="preserve">    20090126</t>
  </si>
  <si>
    <t xml:space="preserve">    20090127</t>
  </si>
  <si>
    <t xml:space="preserve">    20090128</t>
  </si>
  <si>
    <t xml:space="preserve">    20090204</t>
  </si>
  <si>
    <t xml:space="preserve">    20090303</t>
  </si>
  <si>
    <t xml:space="preserve">    20090304</t>
  </si>
  <si>
    <t xml:space="preserve">    20090307</t>
  </si>
  <si>
    <t>9:27</t>
  </si>
  <si>
    <t xml:space="preserve">    20090512</t>
  </si>
  <si>
    <t xml:space="preserve">    20090513</t>
  </si>
  <si>
    <t>047-F</t>
  </si>
  <si>
    <t>12:30</t>
  </si>
  <si>
    <t>045.25</t>
  </si>
  <si>
    <t xml:space="preserve">    20090514</t>
  </si>
  <si>
    <t xml:space="preserve">    20090813</t>
  </si>
  <si>
    <t xml:space="preserve">    20090814</t>
  </si>
  <si>
    <t xml:space="preserve">    20090914</t>
  </si>
  <si>
    <t xml:space="preserve">    20090915</t>
  </si>
  <si>
    <t xml:space="preserve">    20090916</t>
  </si>
  <si>
    <t>7:45</t>
  </si>
  <si>
    <t xml:space="preserve">    20090917</t>
  </si>
  <si>
    <t xml:space="preserve">    20090918</t>
  </si>
  <si>
    <t xml:space="preserve">    20090919</t>
  </si>
  <si>
    <t>054-F</t>
  </si>
  <si>
    <t xml:space="preserve">    20090920</t>
  </si>
  <si>
    <t xml:space="preserve">    20090921</t>
  </si>
  <si>
    <t xml:space="preserve">    20090922</t>
  </si>
  <si>
    <t xml:space="preserve">    20090923</t>
  </si>
  <si>
    <t xml:space="preserve">    20090924</t>
  </si>
  <si>
    <t xml:space="preserve">    20090925</t>
  </si>
  <si>
    <t>053.56</t>
  </si>
  <si>
    <t xml:space="preserve">    20091031</t>
  </si>
  <si>
    <t>9:53</t>
  </si>
  <si>
    <t xml:space="preserve">    20091102</t>
  </si>
  <si>
    <t>None?</t>
  </si>
  <si>
    <t xml:space="preserve">    20091103</t>
  </si>
  <si>
    <t xml:space="preserve">    20091104</t>
  </si>
  <si>
    <t>051?</t>
  </si>
  <si>
    <t>050.5</t>
  </si>
  <si>
    <t xml:space="preserve">    20091114</t>
  </si>
  <si>
    <t xml:space="preserve">    20091121</t>
  </si>
  <si>
    <t xml:space="preserve">    20091122</t>
  </si>
  <si>
    <t xml:space="preserve">    20091123</t>
  </si>
  <si>
    <t xml:space="preserve">    20091201</t>
  </si>
  <si>
    <t xml:space="preserve">    20091202</t>
  </si>
  <si>
    <t xml:space="preserve">    20091213</t>
  </si>
  <si>
    <t xml:space="preserve">    20091214</t>
  </si>
  <si>
    <t>043-F</t>
  </si>
  <si>
    <t xml:space="preserve">    20100118</t>
  </si>
  <si>
    <t xml:space="preserve">    20100119</t>
  </si>
  <si>
    <t>040-F</t>
  </si>
  <si>
    <t xml:space="preserve">    20100120</t>
  </si>
  <si>
    <t xml:space="preserve">    20100121</t>
  </si>
  <si>
    <t xml:space="preserve">    20100122</t>
  </si>
  <si>
    <t xml:space="preserve">    20100123</t>
  </si>
  <si>
    <t xml:space="preserve">    20100124</t>
  </si>
  <si>
    <t xml:space="preserve">    20100125</t>
  </si>
  <si>
    <t xml:space="preserve">    20100126</t>
  </si>
  <si>
    <t xml:space="preserve">    20100127</t>
  </si>
  <si>
    <t xml:space="preserve">    20100128</t>
  </si>
  <si>
    <t xml:space="preserve">    20100129</t>
  </si>
  <si>
    <t xml:space="preserve">    20100130</t>
  </si>
  <si>
    <t xml:space="preserve">    20100203</t>
  </si>
  <si>
    <t xml:space="preserve">    20100305</t>
  </si>
  <si>
    <t xml:space="preserve">    20100307</t>
  </si>
  <si>
    <t xml:space="preserve">    20100309</t>
  </si>
  <si>
    <t xml:space="preserve">    20100310</t>
  </si>
  <si>
    <t xml:space="preserve">    20100311</t>
  </si>
  <si>
    <t>051.5</t>
  </si>
  <si>
    <t xml:space="preserve">    20100312</t>
  </si>
  <si>
    <t xml:space="preserve">    20100313</t>
  </si>
  <si>
    <t xml:space="preserve">    20100314</t>
  </si>
  <si>
    <t xml:space="preserve">    20100325</t>
  </si>
  <si>
    <t xml:space="preserve">    20100923</t>
  </si>
  <si>
    <t>065-F</t>
  </si>
  <si>
    <t>063.75</t>
  </si>
  <si>
    <t xml:space="preserve">    20101005</t>
  </si>
  <si>
    <t xml:space="preserve">    20101006</t>
  </si>
  <si>
    <t>067-F</t>
  </si>
  <si>
    <t>051.25</t>
  </si>
  <si>
    <t xml:space="preserve">    20101108</t>
  </si>
  <si>
    <t xml:space="preserve">    20101109</t>
  </si>
  <si>
    <t>057-F</t>
  </si>
  <si>
    <t>059.75</t>
  </si>
  <si>
    <t xml:space="preserve">    20101110</t>
  </si>
  <si>
    <t xml:space="preserve">    20101111</t>
  </si>
  <si>
    <t xml:space="preserve">    20101201</t>
  </si>
  <si>
    <t xml:space="preserve">    20101203</t>
  </si>
  <si>
    <t xml:space="preserve">    20101206</t>
  </si>
  <si>
    <t xml:space="preserve">    20101207</t>
  </si>
  <si>
    <t>048.75</t>
  </si>
  <si>
    <t xml:space="preserve">    20101208</t>
  </si>
  <si>
    <t>028.5</t>
  </si>
  <si>
    <t xml:space="preserve">    20101209</t>
  </si>
  <si>
    <t xml:space="preserve">    20101210</t>
  </si>
  <si>
    <t>021</t>
  </si>
  <si>
    <t>8:15</t>
  </si>
  <si>
    <t>021.5</t>
  </si>
  <si>
    <t xml:space="preserve">    20101212</t>
  </si>
  <si>
    <t xml:space="preserve">    20101213</t>
  </si>
  <si>
    <t>038.50</t>
  </si>
  <si>
    <t xml:space="preserve">    20101216</t>
  </si>
  <si>
    <t>10:13</t>
  </si>
  <si>
    <t xml:space="preserve">    20110111</t>
  </si>
  <si>
    <t>8:45</t>
  </si>
  <si>
    <t xml:space="preserve">    20110201</t>
  </si>
  <si>
    <t xml:space="preserve">    20110202</t>
  </si>
  <si>
    <t xml:space="preserve">    20110203</t>
  </si>
  <si>
    <t xml:space="preserve">    20110204</t>
  </si>
  <si>
    <t xml:space="preserve">    20110205</t>
  </si>
  <si>
    <t xml:space="preserve">    20110206</t>
  </si>
  <si>
    <t xml:space="preserve">    20110207</t>
  </si>
  <si>
    <t xml:space="preserve">    20110218</t>
  </si>
  <si>
    <t xml:space="preserve">    20110510</t>
  </si>
  <si>
    <t>9:58</t>
  </si>
  <si>
    <t xml:space="preserve">    20110523</t>
  </si>
  <si>
    <t>061.5</t>
  </si>
  <si>
    <t xml:space="preserve">    20110527</t>
  </si>
  <si>
    <t>056.5</t>
  </si>
  <si>
    <t xml:space="preserve">    20110614</t>
  </si>
  <si>
    <t xml:space="preserve">    20110704</t>
  </si>
  <si>
    <t>057.25</t>
  </si>
  <si>
    <t xml:space="preserve">    20110801</t>
  </si>
  <si>
    <t>054.75</t>
  </si>
  <si>
    <t xml:space="preserve">    20110802</t>
  </si>
  <si>
    <t xml:space="preserve">    20110803</t>
  </si>
  <si>
    <t>055.5</t>
  </si>
  <si>
    <t xml:space="preserve">    20110804</t>
  </si>
  <si>
    <t xml:space="preserve">    20110805</t>
  </si>
  <si>
    <t xml:space="preserve">    20110809</t>
  </si>
  <si>
    <t xml:space="preserve">    20110810</t>
  </si>
  <si>
    <t>062-F</t>
  </si>
  <si>
    <t>060.25</t>
  </si>
  <si>
    <t xml:space="preserve">    20110811</t>
  </si>
  <si>
    <t>056.13</t>
  </si>
  <si>
    <t xml:space="preserve">    20111024</t>
  </si>
  <si>
    <t>118</t>
  </si>
  <si>
    <t>066.75</t>
  </si>
  <si>
    <t>10:06</t>
  </si>
  <si>
    <t xml:space="preserve">    20111115</t>
  </si>
  <si>
    <t>114</t>
  </si>
  <si>
    <t xml:space="preserve">    20111118</t>
  </si>
  <si>
    <t>095</t>
  </si>
  <si>
    <t>12:00</t>
  </si>
  <si>
    <t>094.5</t>
  </si>
  <si>
    <t xml:space="preserve">    20111123</t>
  </si>
  <si>
    <t xml:space="preserve">    20111124</t>
  </si>
  <si>
    <t xml:space="preserve">    20111125</t>
  </si>
  <si>
    <t xml:space="preserve">    20111126</t>
  </si>
  <si>
    <t>079</t>
  </si>
  <si>
    <t xml:space="preserve">    20111210</t>
  </si>
  <si>
    <t>None (F)</t>
  </si>
  <si>
    <t xml:space="preserve">    20111216</t>
  </si>
  <si>
    <t xml:space="preserve">    20111220</t>
  </si>
  <si>
    <t xml:space="preserve">   20120113</t>
  </si>
  <si>
    <t>064-F</t>
  </si>
  <si>
    <t>14:00</t>
  </si>
  <si>
    <t xml:space="preserve">    20120114</t>
  </si>
  <si>
    <t>036?</t>
  </si>
  <si>
    <t>08:00</t>
  </si>
  <si>
    <t>036.5</t>
  </si>
  <si>
    <t xml:space="preserve">    20120115</t>
  </si>
  <si>
    <t xml:space="preserve">    20120116</t>
  </si>
  <si>
    <t>072-F</t>
  </si>
  <si>
    <t>074</t>
  </si>
  <si>
    <t xml:space="preserve">    20120117</t>
  </si>
  <si>
    <t xml:space="preserve">    20120118</t>
  </si>
  <si>
    <t xml:space="preserve">    20120119</t>
  </si>
  <si>
    <t>070-F</t>
  </si>
  <si>
    <t xml:space="preserve">    20120120</t>
  </si>
  <si>
    <t>073-F</t>
  </si>
  <si>
    <t>15:15</t>
  </si>
  <si>
    <t>030.5</t>
  </si>
  <si>
    <t xml:space="preserve">    20120121</t>
  </si>
  <si>
    <t>079-F</t>
  </si>
  <si>
    <t>20:00</t>
  </si>
  <si>
    <t xml:space="preserve">    20120122</t>
  </si>
  <si>
    <t xml:space="preserve">    20120123</t>
  </si>
  <si>
    <t xml:space="preserve">    20120312</t>
  </si>
  <si>
    <t xml:space="preserve">    20120313</t>
  </si>
  <si>
    <t xml:space="preserve">    20120328</t>
  </si>
  <si>
    <t>9:02-10:00</t>
  </si>
  <si>
    <t xml:space="preserve">    20120529</t>
  </si>
  <si>
    <t>10:42</t>
  </si>
  <si>
    <t xml:space="preserve">    20121107</t>
  </si>
  <si>
    <t>9:31-10:00</t>
  </si>
  <si>
    <t xml:space="preserve">    20121114</t>
  </si>
  <si>
    <t xml:space="preserve">    20121115</t>
  </si>
  <si>
    <t xml:space="preserve">    20121116</t>
  </si>
  <si>
    <t>072.5</t>
  </si>
  <si>
    <t xml:space="preserve">    20121117</t>
  </si>
  <si>
    <t>066.5</t>
  </si>
  <si>
    <t xml:space="preserve">    20121118</t>
  </si>
  <si>
    <t xml:space="preserve">    20121122</t>
  </si>
  <si>
    <t xml:space="preserve">    20121123</t>
  </si>
  <si>
    <t xml:space="preserve">    20121124</t>
  </si>
  <si>
    <t xml:space="preserve">    20121206</t>
  </si>
  <si>
    <t>10:26</t>
  </si>
  <si>
    <t xml:space="preserve">    20121211</t>
  </si>
  <si>
    <t xml:space="preserve">    20121217</t>
  </si>
  <si>
    <t>046.5</t>
  </si>
  <si>
    <t xml:space="preserve">    20130109</t>
  </si>
  <si>
    <t>076-F</t>
  </si>
  <si>
    <t xml:space="preserve">    20130110</t>
  </si>
  <si>
    <t xml:space="preserve">    20130111</t>
  </si>
  <si>
    <t xml:space="preserve">    20130112</t>
  </si>
  <si>
    <t>083</t>
  </si>
  <si>
    <t xml:space="preserve">    20130113</t>
  </si>
  <si>
    <t>071-F</t>
  </si>
  <si>
    <t>080</t>
  </si>
  <si>
    <t>079.25</t>
  </si>
  <si>
    <t xml:space="preserve">    20130114</t>
  </si>
  <si>
    <t xml:space="preserve">    20130223</t>
  </si>
  <si>
    <t xml:space="preserve">    20130224</t>
  </si>
  <si>
    <t xml:space="preserve">    20130225</t>
  </si>
  <si>
    <t xml:space="preserve">    20130226</t>
  </si>
  <si>
    <t>070</t>
  </si>
  <si>
    <t xml:space="preserve">    20130312</t>
  </si>
  <si>
    <t>090-F</t>
  </si>
  <si>
    <t xml:space="preserve">    20130313</t>
  </si>
  <si>
    <t>080-F</t>
  </si>
  <si>
    <t>060.54</t>
  </si>
  <si>
    <t xml:space="preserve">    20130314</t>
  </si>
  <si>
    <t>088</t>
  </si>
  <si>
    <t xml:space="preserve">    20130315</t>
  </si>
  <si>
    <t>062.75</t>
  </si>
  <si>
    <t xml:space="preserve">    20130416</t>
  </si>
  <si>
    <t>068.75</t>
  </si>
  <si>
    <t xml:space="preserve">    20130417</t>
  </si>
  <si>
    <t>039</t>
    <phoneticPr fontId="0"/>
  </si>
  <si>
    <t>x</t>
  </si>
  <si>
    <t>sml 10:30?</t>
  </si>
  <si>
    <t>040</t>
    <phoneticPr fontId="2"/>
  </si>
  <si>
    <t>042</t>
    <phoneticPr fontId="2"/>
  </si>
  <si>
    <t>047</t>
    <phoneticPr fontId="2"/>
  </si>
  <si>
    <t>046</t>
    <phoneticPr fontId="2"/>
  </si>
  <si>
    <t>045</t>
    <phoneticPr fontId="2"/>
  </si>
  <si>
    <t>044</t>
    <phoneticPr fontId="2"/>
  </si>
  <si>
    <t>049</t>
    <phoneticPr fontId="2"/>
  </si>
  <si>
    <t>048</t>
    <phoneticPr fontId="2"/>
  </si>
  <si>
    <t>043</t>
    <phoneticPr fontId="2"/>
  </si>
  <si>
    <t>042-F</t>
    <phoneticPr fontId="2"/>
  </si>
  <si>
    <t>046</t>
    <phoneticPr fontId="2"/>
  </si>
  <si>
    <t>044</t>
    <phoneticPr fontId="2"/>
  </si>
  <si>
    <t>045</t>
    <phoneticPr fontId="2"/>
  </si>
  <si>
    <t>049</t>
    <phoneticPr fontId="2"/>
  </si>
  <si>
    <t>054</t>
    <phoneticPr fontId="2"/>
  </si>
  <si>
    <t>050</t>
    <phoneticPr fontId="2"/>
  </si>
  <si>
    <t>047</t>
    <phoneticPr fontId="2"/>
  </si>
  <si>
    <t>042</t>
    <phoneticPr fontId="2"/>
  </si>
  <si>
    <t>048</t>
    <phoneticPr fontId="2"/>
  </si>
  <si>
    <t>036</t>
    <phoneticPr fontId="2"/>
  </si>
  <si>
    <t>11:40</t>
  </si>
  <si>
    <t>3:00</t>
  </si>
  <si>
    <t>13:40</t>
  </si>
  <si>
    <t>8:00</t>
  </si>
  <si>
    <t>5:20</t>
  </si>
  <si>
    <t>15:40</t>
  </si>
  <si>
    <t>12:40</t>
  </si>
  <si>
    <t>15:00</t>
  </si>
  <si>
    <t>11:20</t>
  </si>
  <si>
    <t>10:20</t>
  </si>
  <si>
    <t>16:00</t>
  </si>
  <si>
    <t>040-F</t>
    <phoneticPr fontId="2"/>
  </si>
  <si>
    <t>042</t>
    <phoneticPr fontId="2"/>
  </si>
  <si>
    <t>-</t>
    <phoneticPr fontId="2"/>
  </si>
  <si>
    <t>045-F</t>
    <phoneticPr fontId="2"/>
  </si>
  <si>
    <t>-</t>
    <phoneticPr fontId="2"/>
  </si>
  <si>
    <t>039</t>
    <phoneticPr fontId="2"/>
  </si>
  <si>
    <t>043</t>
    <phoneticPr fontId="2"/>
  </si>
  <si>
    <t>047</t>
    <phoneticPr fontId="2"/>
  </si>
  <si>
    <t>051-F</t>
    <phoneticPr fontId="2"/>
  </si>
  <si>
    <t>048</t>
    <phoneticPr fontId="2"/>
  </si>
  <si>
    <t>046</t>
    <phoneticPr fontId="2"/>
  </si>
  <si>
    <t>052</t>
    <phoneticPr fontId="2"/>
  </si>
  <si>
    <t>059</t>
    <phoneticPr fontId="2"/>
  </si>
  <si>
    <t>054</t>
    <phoneticPr fontId="2"/>
  </si>
  <si>
    <t>050</t>
    <phoneticPr fontId="2"/>
  </si>
  <si>
    <t>051</t>
    <phoneticPr fontId="2"/>
  </si>
  <si>
    <t>072-F</t>
    <phoneticPr fontId="2"/>
  </si>
  <si>
    <t>055</t>
    <phoneticPr fontId="2"/>
  </si>
  <si>
    <t>066-F</t>
    <phoneticPr fontId="2"/>
  </si>
  <si>
    <t>076-F</t>
    <phoneticPr fontId="2"/>
  </si>
  <si>
    <t>038*</t>
  </si>
  <si>
    <t>052*</t>
  </si>
  <si>
    <t>9:40</t>
  </si>
  <si>
    <t>10:10</t>
  </si>
  <si>
    <t>10:40</t>
  </si>
  <si>
    <t>9:20</t>
  </si>
  <si>
    <t>11:10</t>
  </si>
  <si>
    <t>9:36</t>
  </si>
  <si>
    <t>11:12</t>
  </si>
  <si>
    <t>10:36</t>
  </si>
  <si>
    <t>065</t>
  </si>
  <si>
    <t>089</t>
  </si>
  <si>
    <t>060-D</t>
  </si>
  <si>
    <t>062</t>
    <phoneticPr fontId="2"/>
  </si>
  <si>
    <t>-</t>
    <phoneticPr fontId="2"/>
  </si>
  <si>
    <t>115-F</t>
    <phoneticPr fontId="2"/>
  </si>
  <si>
    <t>091</t>
    <phoneticPr fontId="2"/>
  </si>
  <si>
    <t>068</t>
    <phoneticPr fontId="2"/>
  </si>
  <si>
    <t>081</t>
    <phoneticPr fontId="2"/>
  </si>
  <si>
    <t>086</t>
    <phoneticPr fontId="2"/>
  </si>
  <si>
    <t>095</t>
    <phoneticPr fontId="2"/>
  </si>
  <si>
    <t>102</t>
    <phoneticPr fontId="2"/>
  </si>
  <si>
    <t>073</t>
    <phoneticPr fontId="2"/>
  </si>
  <si>
    <t>071</t>
    <phoneticPr fontId="2"/>
  </si>
  <si>
    <t>055</t>
    <phoneticPr fontId="2"/>
  </si>
  <si>
    <t>065</t>
    <phoneticPr fontId="2"/>
  </si>
  <si>
    <t>063</t>
    <phoneticPr fontId="2"/>
  </si>
  <si>
    <t>-</t>
    <phoneticPr fontId="2"/>
  </si>
  <si>
    <t>057</t>
    <phoneticPr fontId="2"/>
  </si>
  <si>
    <t>069</t>
    <phoneticPr fontId="2"/>
  </si>
  <si>
    <t>072</t>
    <phoneticPr fontId="2"/>
  </si>
  <si>
    <t>093</t>
    <phoneticPr fontId="2"/>
  </si>
  <si>
    <t>088</t>
    <phoneticPr fontId="2"/>
  </si>
  <si>
    <t>089</t>
    <phoneticPr fontId="2"/>
  </si>
  <si>
    <t>080</t>
    <phoneticPr fontId="2"/>
  </si>
  <si>
    <t>075</t>
    <phoneticPr fontId="2"/>
  </si>
  <si>
    <t>061</t>
    <phoneticPr fontId="2"/>
  </si>
  <si>
    <t>099*</t>
  </si>
  <si>
    <t>097</t>
  </si>
  <si>
    <t>073</t>
  </si>
  <si>
    <t>090</t>
  </si>
  <si>
    <t>086</t>
  </si>
  <si>
    <t>092</t>
  </si>
  <si>
    <t>090*</t>
  </si>
  <si>
    <t>108?</t>
  </si>
  <si>
    <t>09:20</t>
  </si>
  <si>
    <t>089?</t>
  </si>
  <si>
    <t>09:40</t>
  </si>
  <si>
    <t>102</t>
  </si>
  <si>
    <t>066-F</t>
  </si>
  <si>
    <t>072</t>
  </si>
  <si>
    <t>105</t>
  </si>
  <si>
    <t>091</t>
  </si>
  <si>
    <t>066</t>
  </si>
  <si>
    <t>094?</t>
  </si>
  <si>
    <t>088?</t>
  </si>
  <si>
    <t>110</t>
  </si>
  <si>
    <t>097-F</t>
  </si>
  <si>
    <t>100</t>
  </si>
  <si>
    <t>101</t>
  </si>
  <si>
    <t>085</t>
  </si>
  <si>
    <t>083?</t>
  </si>
  <si>
    <t>079?</t>
  </si>
  <si>
    <t>100?</t>
  </si>
  <si>
    <t>078</t>
  </si>
  <si>
    <t>108??</t>
  </si>
  <si>
    <t>9:50</t>
  </si>
  <si>
    <t>112??</t>
  </si>
  <si>
    <t>103</t>
  </si>
  <si>
    <t>18:00</t>
  </si>
  <si>
    <t xml:space="preserve">    19990209</t>
  </si>
  <si>
    <t xml:space="preserve">    19990210</t>
  </si>
  <si>
    <t xml:space="preserve">    19990211</t>
  </si>
  <si>
    <t xml:space="preserve">    19990212</t>
  </si>
  <si>
    <t xml:space="preserve">    19990216</t>
  </si>
  <si>
    <t xml:space="preserve">    19990218</t>
  </si>
  <si>
    <t xml:space="preserve">    19990308</t>
  </si>
  <si>
    <t xml:space="preserve">    19990309</t>
  </si>
  <si>
    <t xml:space="preserve">    19990310</t>
  </si>
  <si>
    <t xml:space="preserve">    19990311</t>
  </si>
  <si>
    <t xml:space="preserve">    19990312</t>
  </si>
  <si>
    <t xml:space="preserve">    19990702</t>
  </si>
  <si>
    <t>069-F</t>
  </si>
  <si>
    <t>10:59</t>
  </si>
  <si>
    <t>060.1</t>
  </si>
  <si>
    <t xml:space="preserve">    19990703</t>
  </si>
  <si>
    <t>066.7</t>
  </si>
  <si>
    <t xml:space="preserve">    19990704</t>
  </si>
  <si>
    <t xml:space="preserve">    19990705</t>
  </si>
  <si>
    <t>075-F</t>
  </si>
  <si>
    <t>12:59</t>
  </si>
  <si>
    <t>052.28</t>
  </si>
  <si>
    <t xml:space="preserve">    19990706</t>
  </si>
  <si>
    <t>11:59</t>
  </si>
  <si>
    <t>052.2</t>
  </si>
  <si>
    <t xml:space="preserve">    19990707</t>
  </si>
  <si>
    <t xml:space="preserve">    19990708</t>
  </si>
  <si>
    <t xml:space="preserve">    19990709</t>
  </si>
  <si>
    <t xml:space="preserve">    19990915</t>
  </si>
  <si>
    <t>093-F</t>
  </si>
  <si>
    <t xml:space="preserve">    19990916</t>
  </si>
  <si>
    <t>052.8</t>
  </si>
  <si>
    <t xml:space="preserve">    19990917</t>
  </si>
  <si>
    <t xml:space="preserve">    19991012</t>
  </si>
  <si>
    <t xml:space="preserve">    19991013</t>
  </si>
  <si>
    <t>053.8</t>
  </si>
  <si>
    <t xml:space="preserve">    19991014</t>
  </si>
  <si>
    <t xml:space="preserve">    19991015</t>
  </si>
  <si>
    <t xml:space="preserve">    19991027</t>
  </si>
  <si>
    <t>095-F</t>
  </si>
  <si>
    <t xml:space="preserve">    19991202</t>
  </si>
  <si>
    <t xml:space="preserve">    19991203</t>
  </si>
  <si>
    <t xml:space="preserve">    19991207</t>
  </si>
  <si>
    <t>083-F</t>
  </si>
  <si>
    <t xml:space="preserve">    19991208</t>
  </si>
  <si>
    <t>084-F</t>
  </si>
  <si>
    <t xml:space="preserve">    19811007</t>
  </si>
  <si>
    <t xml:space="preserve">    19811021</t>
  </si>
  <si>
    <t xml:space="preserve">    19811104</t>
  </si>
  <si>
    <t xml:space="preserve">    19811118</t>
  </si>
  <si>
    <t xml:space="preserve">    19811125</t>
  </si>
  <si>
    <t xml:space="preserve">    19820111</t>
  </si>
  <si>
    <t xml:space="preserve">    19820112</t>
  </si>
  <si>
    <t xml:space="preserve">    19820421</t>
  </si>
  <si>
    <t xml:space="preserve">    19820509</t>
  </si>
  <si>
    <t xml:space="preserve">    19820510</t>
  </si>
  <si>
    <t xml:space="preserve">    19820519</t>
  </si>
  <si>
    <t xml:space="preserve">    19820602</t>
  </si>
  <si>
    <t xml:space="preserve">    19820603</t>
  </si>
  <si>
    <t xml:space="preserve">    19820606</t>
  </si>
  <si>
    <t xml:space="preserve">    19820607</t>
  </si>
  <si>
    <t xml:space="preserve">    19820708</t>
  </si>
  <si>
    <t xml:space="preserve">    19820811</t>
  </si>
  <si>
    <t xml:space="preserve">    19820812</t>
  </si>
  <si>
    <t xml:space="preserve">    19820818</t>
  </si>
  <si>
    <t xml:space="preserve">    19821125</t>
  </si>
  <si>
    <t>060-F</t>
  </si>
  <si>
    <t>9:26</t>
  </si>
  <si>
    <t xml:space="preserve">    19821126</t>
  </si>
  <si>
    <t>-9:59</t>
  </si>
  <si>
    <t xml:space="preserve">    19821130</t>
  </si>
  <si>
    <t xml:space="preserve">    19821201</t>
  </si>
  <si>
    <t xml:space="preserve">    19830622</t>
  </si>
  <si>
    <t xml:space="preserve">    19830720</t>
  </si>
  <si>
    <t xml:space="preserve">    19830802</t>
  </si>
  <si>
    <t xml:space="preserve">    19830803</t>
  </si>
  <si>
    <t xml:space="preserve">    19830826</t>
  </si>
  <si>
    <t xml:space="preserve">    19830831</t>
  </si>
  <si>
    <t xml:space="preserve">    19831018</t>
  </si>
  <si>
    <t xml:space="preserve">    19831108</t>
  </si>
  <si>
    <t xml:space="preserve">    19831129</t>
  </si>
  <si>
    <t xml:space="preserve">    19831130</t>
  </si>
  <si>
    <t xml:space="preserve">    19831207</t>
  </si>
  <si>
    <t xml:space="preserve">    19840104</t>
  </si>
  <si>
    <t xml:space="preserve">    19840105</t>
  </si>
  <si>
    <t xml:space="preserve">    19840125</t>
  </si>
  <si>
    <t>10:21</t>
  </si>
  <si>
    <t xml:space="preserve">    19840131</t>
  </si>
  <si>
    <t xml:space="preserve">    19840214</t>
  </si>
  <si>
    <t xml:space="preserve">    19840228</t>
  </si>
  <si>
    <t xml:space="preserve">    19840229</t>
  </si>
  <si>
    <t>11:00-10:00</t>
  </si>
  <si>
    <t xml:space="preserve">    19840301</t>
  </si>
  <si>
    <t>093</t>
  </si>
  <si>
    <t xml:space="preserve">    19840305</t>
  </si>
  <si>
    <t xml:space="preserve">    19840309</t>
  </si>
  <si>
    <t xml:space="preserve">    19840313</t>
  </si>
  <si>
    <t xml:space="preserve">    19840314</t>
  </si>
  <si>
    <t xml:space="preserve">    19840515</t>
  </si>
  <si>
    <t>10:07</t>
  </si>
  <si>
    <t xml:space="preserve">    19840516</t>
  </si>
  <si>
    <t>-9:04</t>
  </si>
  <si>
    <t xml:space="preserve">    19840530</t>
  </si>
  <si>
    <t xml:space="preserve">    19840829</t>
  </si>
  <si>
    <t xml:space="preserve">    19840926</t>
  </si>
  <si>
    <t xml:space="preserve">    19841121</t>
  </si>
  <si>
    <t xml:space="preserve">    19841127</t>
  </si>
  <si>
    <t xml:space="preserve">    19841213</t>
  </si>
  <si>
    <t>9:29</t>
  </si>
  <si>
    <t>9:23</t>
  </si>
  <si>
    <t>064.25</t>
  </si>
  <si>
    <t>062.25</t>
  </si>
  <si>
    <t>10:11</t>
  </si>
  <si>
    <t>10:04</t>
  </si>
  <si>
    <t>069.5</t>
  </si>
  <si>
    <t>096</t>
  </si>
  <si>
    <t>108</t>
  </si>
  <si>
    <t>059.25</t>
  </si>
  <si>
    <t>056.25</t>
  </si>
  <si>
    <t>072.75</t>
  </si>
  <si>
    <t>094</t>
  </si>
  <si>
    <t>075.63</t>
  </si>
  <si>
    <t>077.50</t>
  </si>
  <si>
    <t>083.5</t>
  </si>
  <si>
    <t>081.5</t>
  </si>
  <si>
    <t>105.5</t>
  </si>
  <si>
    <t>078.5</t>
  </si>
  <si>
    <t>10:14</t>
  </si>
  <si>
    <t>069.50</t>
  </si>
  <si>
    <t>fof2_EISCAT</t>
  </si>
  <si>
    <t>074.6</t>
  </si>
  <si>
    <t>143.8</t>
  </si>
  <si>
    <t>068.8</t>
  </si>
  <si>
    <t>086.6</t>
  </si>
  <si>
    <t>109.1</t>
  </si>
  <si>
    <t>132.7</t>
  </si>
  <si>
    <t>078.1</t>
  </si>
  <si>
    <t>072.9</t>
  </si>
  <si>
    <t>076.3</t>
  </si>
  <si>
    <t>079.9</t>
  </si>
  <si>
    <t>104.2</t>
  </si>
  <si>
    <t>075.5</t>
  </si>
  <si>
    <t>092.8</t>
  </si>
  <si>
    <t>0</t>
  </si>
  <si>
    <t>031.8</t>
  </si>
  <si>
    <t>051.0</t>
  </si>
  <si>
    <t>059.9</t>
  </si>
  <si>
    <t>057.2</t>
  </si>
  <si>
    <t>026.8</t>
  </si>
  <si>
    <t>033.7</t>
  </si>
  <si>
    <t>896.8</t>
  </si>
  <si>
    <t>080.9</t>
  </si>
  <si>
    <t>088.7</t>
  </si>
  <si>
    <t>093.9</t>
  </si>
  <si>
    <t>062.8</t>
  </si>
  <si>
    <t>087.6</t>
  </si>
  <si>
    <t>099.5</t>
  </si>
  <si>
    <t>037.3</t>
  </si>
  <si>
    <t>037.4</t>
  </si>
  <si>
    <t>039.6</t>
  </si>
  <si>
    <t>099.4</t>
  </si>
  <si>
    <t>033.3</t>
  </si>
  <si>
    <t>042.9</t>
  </si>
  <si>
    <t>041.5</t>
  </si>
  <si>
    <t>048.2</t>
  </si>
  <si>
    <t>116.9</t>
  </si>
  <si>
    <t>035.7</t>
  </si>
  <si>
    <t>042.4</t>
  </si>
  <si>
    <t>037.8</t>
  </si>
  <si>
    <t>040.1</t>
  </si>
  <si>
    <t>047.6</t>
  </si>
  <si>
    <t>044.4</t>
  </si>
  <si>
    <t>119.6</t>
  </si>
  <si>
    <t>125.2</t>
  </si>
  <si>
    <t>041.9</t>
  </si>
  <si>
    <t>135.7</t>
  </si>
  <si>
    <t>7:00</t>
  </si>
  <si>
    <t>7:05</t>
  </si>
  <si>
    <t>047.1</t>
  </si>
  <si>
    <t>045.4</t>
  </si>
  <si>
    <t>039.1</t>
  </si>
  <si>
    <t>027.7</t>
  </si>
  <si>
    <t>17:06</t>
  </si>
  <si>
    <t>196.2</t>
  </si>
  <si>
    <t>13:58</t>
  </si>
  <si>
    <t>043.9</t>
  </si>
  <si>
    <t>038.7</t>
  </si>
  <si>
    <t>021.0</t>
  </si>
  <si>
    <t>044.9</t>
  </si>
  <si>
    <t>053.4</t>
  </si>
  <si>
    <t>220.1</t>
  </si>
  <si>
    <t>8:05</t>
  </si>
  <si>
    <t>152.3</t>
  </si>
  <si>
    <t>051.6</t>
  </si>
  <si>
    <t>054.7</t>
  </si>
  <si>
    <t>058.6</t>
  </si>
  <si>
    <t>048.7</t>
  </si>
  <si>
    <t>14:20</t>
  </si>
  <si>
    <t>049.9</t>
  </si>
  <si>
    <t>18:35</t>
  </si>
  <si>
    <t>056.6</t>
  </si>
  <si>
    <t>9:01</t>
  </si>
  <si>
    <t>029.4</t>
  </si>
  <si>
    <t>055.9</t>
  </si>
  <si>
    <t>085.6</t>
  </si>
  <si>
    <t>069.6</t>
  </si>
  <si>
    <t>059.3</t>
  </si>
  <si>
    <t>057.9</t>
  </si>
  <si>
    <t>089.7</t>
  </si>
  <si>
    <t>071.2</t>
  </si>
  <si>
    <t>019.6</t>
  </si>
  <si>
    <t>081.8</t>
  </si>
  <si>
    <t>020.8</t>
  </si>
  <si>
    <t>18:30</t>
  </si>
  <si>
    <t>9:11</t>
  </si>
  <si>
    <t>091.8</t>
  </si>
  <si>
    <t>063.5</t>
  </si>
  <si>
    <t>067.3</t>
  </si>
  <si>
    <t>13:00</t>
  </si>
  <si>
    <t>12:04</t>
  </si>
  <si>
    <t>097.2</t>
  </si>
  <si>
    <t>031.5</t>
  </si>
  <si>
    <t>15:02</t>
  </si>
  <si>
    <t>16.7</t>
  </si>
  <si>
    <t>8:01</t>
  </si>
  <si>
    <t>14:02</t>
  </si>
  <si>
    <t>022.3</t>
  </si>
  <si>
    <t>21:30</t>
  </si>
  <si>
    <t>028</t>
  </si>
  <si>
    <t>14:01</t>
  </si>
  <si>
    <t>21:01</t>
  </si>
  <si>
    <t>5:00</t>
  </si>
  <si>
    <t>121</t>
  </si>
  <si>
    <t>060.6</t>
  </si>
  <si>
    <t>114.2</t>
  </si>
  <si>
    <t>115.5</t>
  </si>
  <si>
    <t>061.3</t>
  </si>
  <si>
    <t>082.7</t>
  </si>
  <si>
    <t>106.6</t>
  </si>
  <si>
    <t>083.7</t>
  </si>
  <si>
    <t>10:35</t>
  </si>
  <si>
    <t>073.7</t>
  </si>
  <si>
    <t>096.1</t>
  </si>
  <si>
    <t>11.8</t>
  </si>
  <si>
    <t>5:01</t>
  </si>
  <si>
    <t>090.7</t>
  </si>
  <si>
    <t>116.8</t>
  </si>
  <si>
    <t>084.7</t>
  </si>
  <si>
    <t>077.2</t>
  </si>
  <si>
    <t>065.7</t>
  </si>
  <si>
    <t>049.3</t>
  </si>
  <si>
    <t>11:52</t>
  </si>
  <si>
    <t>10:39</t>
  </si>
  <si>
    <t>10:19</t>
  </si>
  <si>
    <t>032.6</t>
  </si>
  <si>
    <t>4:00</t>
  </si>
  <si>
    <t>18:55</t>
  </si>
  <si>
    <t>050.4</t>
  </si>
  <si>
    <t>11:28</t>
  </si>
  <si>
    <t>029.7</t>
  </si>
  <si>
    <t>067.2</t>
  </si>
  <si>
    <t>035.3</t>
  </si>
  <si>
    <t>028.4</t>
  </si>
  <si>
    <t>11:49</t>
  </si>
  <si>
    <t>038.3</t>
  </si>
  <si>
    <t>030.0</t>
  </si>
  <si>
    <t>036.1</t>
  </si>
  <si>
    <t>032.2</t>
  </si>
  <si>
    <t>023.9</t>
  </si>
  <si>
    <t>17:13</t>
  </si>
  <si>
    <t>17:38</t>
  </si>
  <si>
    <t>16:31</t>
  </si>
  <si>
    <t>054.0</t>
  </si>
  <si>
    <t>045.5</t>
  </si>
  <si>
    <t>043.4</t>
  </si>
  <si>
    <t>034.5</t>
  </si>
  <si>
    <t>13:11</t>
  </si>
  <si>
    <t>16:33</t>
  </si>
  <si>
    <t>9:10</t>
  </si>
  <si>
    <t>2:00</t>
  </si>
  <si>
    <t>032.9</t>
  </si>
  <si>
    <t>16:04</t>
  </si>
  <si>
    <t>15:54</t>
  </si>
  <si>
    <t>17:53</t>
  </si>
  <si>
    <t>020.5</t>
  </si>
  <si>
    <t>017.9</t>
  </si>
  <si>
    <t>9:08</t>
  </si>
  <si>
    <t>015.9</t>
  </si>
  <si>
    <t>18:01</t>
  </si>
  <si>
    <t>020.3</t>
  </si>
  <si>
    <t>1:00</t>
  </si>
  <si>
    <t>023.1</t>
  </si>
  <si>
    <t>17:57</t>
  </si>
  <si>
    <t>18:25</t>
  </si>
  <si>
    <t>030.4</t>
  </si>
  <si>
    <t>17:48</t>
  </si>
  <si>
    <t>017.7</t>
  </si>
  <si>
    <t>17:40</t>
  </si>
  <si>
    <t>17:51</t>
  </si>
  <si>
    <t>17:46</t>
  </si>
  <si>
    <t>034.9</t>
  </si>
  <si>
    <t>12:12</t>
  </si>
  <si>
    <t>11:07</t>
  </si>
  <si>
    <t>013.4</t>
  </si>
  <si>
    <t>019</t>
  </si>
  <si>
    <t>10:28</t>
  </si>
  <si>
    <t>10:22</t>
  </si>
  <si>
    <t>8:21</t>
  </si>
  <si>
    <t>029</t>
  </si>
  <si>
    <t>012.4</t>
  </si>
  <si>
    <t>010.8</t>
  </si>
  <si>
    <t>13:03</t>
  </si>
  <si>
    <t>014.5</t>
  </si>
  <si>
    <t>17:00</t>
  </si>
  <si>
    <t>013.7</t>
  </si>
  <si>
    <t>04:00</t>
  </si>
  <si>
    <t>022.8</t>
  </si>
  <si>
    <t>018.3</t>
  </si>
  <si>
    <t>017.3</t>
  </si>
  <si>
    <t>075.4</t>
  </si>
  <si>
    <t>19.62</t>
  </si>
  <si>
    <t>19:10</t>
  </si>
  <si>
    <t>15:56</t>
  </si>
  <si>
    <t>019.2</t>
  </si>
  <si>
    <t>12:02</t>
  </si>
  <si>
    <t>015.8</t>
  </si>
  <si>
    <t>030.7</t>
  </si>
  <si>
    <t>18:02</t>
  </si>
  <si>
    <t>17:58</t>
  </si>
  <si>
    <t>026.1</t>
  </si>
  <si>
    <t>034.1</t>
  </si>
  <si>
    <t>025.3</t>
  </si>
  <si>
    <t>19:00</t>
  </si>
  <si>
    <t>112.9</t>
  </si>
  <si>
    <t>126.6</t>
  </si>
  <si>
    <t>11:58</t>
  </si>
  <si>
    <t>072.1</t>
  </si>
  <si>
    <t>016.9</t>
  </si>
  <si>
    <t>19:02</t>
  </si>
  <si>
    <t>027.1</t>
  </si>
  <si>
    <t>18:58</t>
  </si>
  <si>
    <t>068.0</t>
  </si>
  <si>
    <t>064.2</t>
  </si>
  <si>
    <t>227.9</t>
  </si>
  <si>
    <t>172.9</t>
  </si>
  <si>
    <t>261.6</t>
  </si>
  <si>
    <t>311</t>
  </si>
  <si>
    <t>704.2</t>
  </si>
  <si>
    <t>178.9</t>
  </si>
  <si>
    <t>154.1</t>
  </si>
  <si>
    <t>696.1</t>
  </si>
  <si>
    <t>142.1</t>
  </si>
  <si>
    <t>170.9</t>
  </si>
  <si>
    <t>062.0</t>
  </si>
  <si>
    <t>070.4</t>
  </si>
  <si>
    <t>091.7</t>
  </si>
  <si>
    <t>EISCAT_fof2/Ionosonde_fof2</t>
  </si>
  <si>
    <t>MTR comments</t>
  </si>
  <si>
    <t>DSND done</t>
  </si>
  <si>
    <t>No Dynasonde data</t>
  </si>
  <si>
    <t>data exists, needs special processing</t>
  </si>
  <si>
    <t>being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</si>
</sst>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charset val="128"/>
      <scheme val="minor"/>
    </font>
    <font>
      <sz val="11"/>
      <name val="Calibri"/>
      <family val="2"/>
      <charset val="128"/>
      <scheme val="minor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0" fontId="0" fillId="0" borderId="0" xfId="0" applyNumberFormat="1"/>
    <xf numFmtId="49" fontId="1" fillId="0" borderId="0" xfId="0" applyNumberFormat="1" applyFont="1" applyAlignment="1">
      <alignment vertical="center"/>
    </xf>
    <xf numFmtId="46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20" fontId="0" fillId="0" borderId="0" xfId="0" applyNumberFormat="1" applyBorder="1" applyAlignment="1">
      <alignment horizontal="left" vertical="center"/>
    </xf>
    <xf numFmtId="49" fontId="0" fillId="0" borderId="0" xfId="0" quotePrefix="1" applyNumberFormat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0" fillId="2" borderId="0" xfId="0" applyFill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0"/>
  <sheetViews>
    <sheetView tabSelected="1" workbookViewId="0">
      <pane ySplit="945" topLeftCell="A456" activePane="bottomLeft"/>
      <selection activeCell="N1" sqref="N1"/>
      <selection pane="bottomLeft" activeCell="N460" sqref="N460"/>
    </sheetView>
  </sheetViews>
  <sheetFormatPr defaultColWidth="11" defaultRowHeight="15.75"/>
  <cols>
    <col min="6" max="6" width="8" customWidth="1"/>
    <col min="7" max="7" width="7.125" customWidth="1"/>
    <col min="8" max="8" width="7.625" customWidth="1"/>
    <col min="10" max="10" width="11.125" bestFit="1" customWidth="1"/>
    <col min="12" max="12" width="24.875" bestFit="1" customWidth="1"/>
    <col min="13" max="13" width="8.625" customWidth="1"/>
    <col min="14" max="14" width="15.375" customWidth="1"/>
  </cols>
  <sheetData>
    <row r="1" spans="1:14">
      <c r="A1" t="s">
        <v>0</v>
      </c>
      <c r="B1" s="1" t="s">
        <v>1</v>
      </c>
      <c r="C1" t="s">
        <v>2</v>
      </c>
      <c r="D1" t="s">
        <v>3</v>
      </c>
      <c r="I1" t="s">
        <v>4</v>
      </c>
      <c r="J1" t="s">
        <v>756</v>
      </c>
      <c r="L1" t="s">
        <v>983</v>
      </c>
      <c r="N1" t="s">
        <v>984</v>
      </c>
    </row>
    <row r="2" spans="1:14">
      <c r="B2" s="1"/>
    </row>
    <row r="3" spans="1:14">
      <c r="A3" s="2" t="s">
        <v>673</v>
      </c>
      <c r="B3" s="1"/>
      <c r="C3" s="24" t="s">
        <v>33</v>
      </c>
      <c r="D3" s="2"/>
      <c r="E3" s="2"/>
      <c r="F3" s="1"/>
      <c r="G3" s="1"/>
      <c r="H3" s="2"/>
      <c r="I3" s="2"/>
    </row>
    <row r="4" spans="1:14">
      <c r="A4" s="2" t="s">
        <v>674</v>
      </c>
      <c r="B4" s="2" t="s">
        <v>87</v>
      </c>
      <c r="C4" s="2"/>
      <c r="D4" s="2"/>
      <c r="E4" s="2"/>
      <c r="F4" s="2"/>
      <c r="G4" s="1"/>
      <c r="H4" s="2"/>
      <c r="I4" s="2" t="s">
        <v>55</v>
      </c>
      <c r="J4" s="2" t="s">
        <v>757</v>
      </c>
      <c r="K4" s="2"/>
      <c r="L4" s="2">
        <f>J4/B4</f>
        <v>1.2032258064516128</v>
      </c>
    </row>
    <row r="5" spans="1:14">
      <c r="A5" s="2" t="s">
        <v>675</v>
      </c>
      <c r="B5" s="2" t="s">
        <v>605</v>
      </c>
      <c r="C5" s="2"/>
      <c r="D5" s="2"/>
      <c r="E5" s="2"/>
      <c r="F5" s="2"/>
      <c r="G5" s="1"/>
      <c r="H5" s="2"/>
      <c r="I5" s="2" t="s">
        <v>735</v>
      </c>
      <c r="J5" s="2" t="s">
        <v>758</v>
      </c>
      <c r="L5" s="2">
        <f>J5/B5</f>
        <v>1.4098039215686275</v>
      </c>
    </row>
    <row r="6" spans="1:14">
      <c r="A6" s="2" t="s">
        <v>676</v>
      </c>
      <c r="B6" s="2" t="s">
        <v>492</v>
      </c>
      <c r="C6" s="24" t="s">
        <v>33</v>
      </c>
      <c r="D6" s="2"/>
      <c r="E6" s="2"/>
      <c r="F6" s="2"/>
      <c r="G6" s="1"/>
      <c r="H6" s="2"/>
      <c r="I6" s="2"/>
      <c r="J6" s="2"/>
    </row>
    <row r="7" spans="1:14">
      <c r="A7" s="2" t="s">
        <v>677</v>
      </c>
      <c r="B7" s="24" t="s">
        <v>33</v>
      </c>
      <c r="C7" s="24" t="s">
        <v>33</v>
      </c>
      <c r="D7" s="2"/>
      <c r="E7" s="2"/>
      <c r="F7" s="2"/>
      <c r="G7" s="1"/>
      <c r="H7" s="2"/>
      <c r="I7" s="2"/>
      <c r="J7" s="2"/>
    </row>
    <row r="8" spans="1:14">
      <c r="B8" s="1"/>
      <c r="J8" s="2"/>
    </row>
    <row r="9" spans="1:14">
      <c r="A9" s="2" t="s">
        <v>678</v>
      </c>
      <c r="B9" s="1" t="s">
        <v>617</v>
      </c>
      <c r="C9" s="2"/>
      <c r="D9" s="2"/>
      <c r="E9" s="2"/>
      <c r="F9" s="1"/>
      <c r="G9" s="1"/>
      <c r="H9" s="2"/>
      <c r="I9" s="23" t="s">
        <v>129</v>
      </c>
      <c r="J9" s="2" t="s">
        <v>759</v>
      </c>
      <c r="L9" s="2">
        <f>J9/B9</f>
        <v>0.80941176470588228</v>
      </c>
    </row>
    <row r="10" spans="1:14">
      <c r="A10" s="2" t="s">
        <v>679</v>
      </c>
      <c r="B10" s="2" t="s">
        <v>438</v>
      </c>
      <c r="C10" s="2"/>
      <c r="D10" s="2"/>
      <c r="E10" s="2"/>
      <c r="F10" s="2"/>
      <c r="G10" s="1"/>
      <c r="H10" s="2"/>
      <c r="I10" s="2"/>
      <c r="J10" s="2" t="s">
        <v>760</v>
      </c>
      <c r="L10" s="2">
        <f>J10/B10</f>
        <v>1.1702702702702701</v>
      </c>
    </row>
    <row r="11" spans="1:14">
      <c r="A11" s="2" t="s">
        <v>680</v>
      </c>
      <c r="B11" s="24" t="s">
        <v>33</v>
      </c>
      <c r="C11" s="24" t="s">
        <v>33</v>
      </c>
      <c r="D11" s="2"/>
      <c r="E11" s="2"/>
      <c r="F11" s="2"/>
      <c r="G11" s="1"/>
      <c r="H11" s="2"/>
      <c r="I11" s="2" t="s">
        <v>17</v>
      </c>
      <c r="J11" s="2"/>
    </row>
    <row r="12" spans="1:14">
      <c r="A12" s="2" t="s">
        <v>681</v>
      </c>
      <c r="B12" s="2" t="s">
        <v>47</v>
      </c>
      <c r="C12" s="2"/>
      <c r="D12" s="2"/>
      <c r="E12" s="2"/>
      <c r="F12" s="2"/>
      <c r="G12" s="1"/>
      <c r="H12" s="2"/>
      <c r="I12" s="2" t="s">
        <v>535</v>
      </c>
      <c r="J12" s="2" t="s">
        <v>761</v>
      </c>
      <c r="L12" s="2">
        <f>J12/B12</f>
        <v>1.7317460317460316</v>
      </c>
    </row>
    <row r="13" spans="1:14">
      <c r="A13" s="2" t="s">
        <v>682</v>
      </c>
      <c r="B13" s="2" t="s">
        <v>621</v>
      </c>
      <c r="C13" s="2"/>
      <c r="D13" s="2"/>
      <c r="E13" s="2"/>
      <c r="F13" s="2"/>
      <c r="G13" s="1"/>
      <c r="H13" s="2"/>
      <c r="I13" s="23" t="s">
        <v>49</v>
      </c>
      <c r="J13" s="2" t="s">
        <v>762</v>
      </c>
      <c r="L13" s="2">
        <f t="shared" ref="L13:L19" si="0">J13/B13</f>
        <v>1.7012820512820512</v>
      </c>
    </row>
    <row r="14" spans="1:14">
      <c r="A14" s="2" t="s">
        <v>683</v>
      </c>
      <c r="B14" s="2" t="s">
        <v>87</v>
      </c>
      <c r="C14" s="2"/>
      <c r="D14" s="2"/>
      <c r="E14" s="2"/>
      <c r="F14" s="2"/>
      <c r="G14" s="1"/>
      <c r="H14" s="2"/>
      <c r="I14" s="2"/>
      <c r="J14" s="2" t="s">
        <v>760</v>
      </c>
      <c r="K14" s="2" t="s">
        <v>136</v>
      </c>
      <c r="L14" s="2">
        <f t="shared" si="0"/>
        <v>1.3967741935483871</v>
      </c>
    </row>
    <row r="15" spans="1:14">
      <c r="A15" s="2" t="s">
        <v>684</v>
      </c>
      <c r="B15" s="2" t="s">
        <v>44</v>
      </c>
      <c r="C15" s="2"/>
      <c r="D15" s="2"/>
      <c r="E15" s="2"/>
      <c r="F15" s="2"/>
      <c r="G15" s="1"/>
      <c r="H15" s="2"/>
      <c r="I15" s="2" t="s">
        <v>17</v>
      </c>
      <c r="J15" s="2" t="s">
        <v>763</v>
      </c>
      <c r="L15" s="2">
        <f t="shared" si="0"/>
        <v>1.4735849056603771</v>
      </c>
    </row>
    <row r="16" spans="1:14">
      <c r="A16" s="2" t="s">
        <v>685</v>
      </c>
      <c r="B16" s="2" t="s">
        <v>85</v>
      </c>
      <c r="C16" s="2"/>
      <c r="D16" s="2"/>
      <c r="E16" s="2"/>
      <c r="F16" s="2"/>
      <c r="G16" s="1"/>
      <c r="H16" s="2"/>
      <c r="I16" s="2"/>
      <c r="J16" s="2" t="s">
        <v>764</v>
      </c>
      <c r="L16" s="2">
        <f t="shared" si="0"/>
        <v>1.3017857142857143</v>
      </c>
    </row>
    <row r="17" spans="1:13">
      <c r="A17" s="2" t="s">
        <v>686</v>
      </c>
      <c r="B17" s="2" t="s">
        <v>38</v>
      </c>
      <c r="C17" s="2"/>
      <c r="D17" s="2"/>
      <c r="E17" s="2"/>
      <c r="F17" s="2"/>
      <c r="G17" s="1"/>
      <c r="H17" s="1"/>
      <c r="I17" s="2" t="s">
        <v>17</v>
      </c>
      <c r="J17" s="2" t="s">
        <v>765</v>
      </c>
      <c r="L17" s="2">
        <f t="shared" si="0"/>
        <v>1.2716666666666667</v>
      </c>
    </row>
    <row r="18" spans="1:13">
      <c r="A18" s="2" t="s">
        <v>687</v>
      </c>
      <c r="B18" s="2" t="s">
        <v>45</v>
      </c>
      <c r="C18" s="2"/>
      <c r="D18" s="2"/>
      <c r="E18" s="2"/>
      <c r="F18" s="2"/>
      <c r="G18" s="1"/>
      <c r="H18" s="2"/>
      <c r="I18" s="2"/>
      <c r="J18" s="2" t="s">
        <v>766</v>
      </c>
      <c r="L18" s="2">
        <f t="shared" si="0"/>
        <v>1.4017543859649124</v>
      </c>
    </row>
    <row r="19" spans="1:13">
      <c r="A19" s="2" t="s">
        <v>688</v>
      </c>
      <c r="B19" s="2" t="s">
        <v>38</v>
      </c>
      <c r="C19" s="2"/>
      <c r="D19" s="2"/>
      <c r="E19" s="2"/>
      <c r="F19" s="2"/>
      <c r="G19" s="1"/>
      <c r="H19" s="2"/>
      <c r="I19" s="2"/>
      <c r="J19" s="2" t="s">
        <v>767</v>
      </c>
      <c r="L19" s="2">
        <f t="shared" si="0"/>
        <v>1.7366666666666668</v>
      </c>
    </row>
    <row r="20" spans="1:13">
      <c r="A20" s="2" t="s">
        <v>689</v>
      </c>
      <c r="B20" s="24" t="s">
        <v>33</v>
      </c>
      <c r="C20" s="24" t="s">
        <v>33</v>
      </c>
      <c r="D20" s="2"/>
      <c r="E20" s="2"/>
      <c r="F20" s="2"/>
      <c r="G20" s="2"/>
      <c r="H20" s="2"/>
      <c r="I20" s="2" t="s">
        <v>17</v>
      </c>
      <c r="J20" s="2"/>
    </row>
    <row r="21" spans="1:13">
      <c r="A21" s="2" t="s">
        <v>690</v>
      </c>
      <c r="B21" s="24" t="s">
        <v>33</v>
      </c>
      <c r="C21" s="24" t="s">
        <v>33</v>
      </c>
      <c r="D21" s="2"/>
      <c r="E21" s="2"/>
      <c r="F21" s="2"/>
      <c r="G21" s="2"/>
      <c r="H21" s="2"/>
      <c r="I21" s="2"/>
      <c r="J21" s="2"/>
    </row>
    <row r="22" spans="1:13">
      <c r="A22" s="2" t="s">
        <v>691</v>
      </c>
      <c r="B22" s="24" t="s">
        <v>33</v>
      </c>
      <c r="C22" s="24" t="s">
        <v>33</v>
      </c>
      <c r="D22" s="2"/>
      <c r="E22" s="2"/>
      <c r="F22" s="2"/>
      <c r="G22" s="2"/>
      <c r="H22" s="2"/>
      <c r="I22" s="2"/>
      <c r="J22" s="2"/>
    </row>
    <row r="23" spans="1:13">
      <c r="A23" s="2" t="s">
        <v>692</v>
      </c>
      <c r="B23" s="2" t="s">
        <v>693</v>
      </c>
      <c r="C23" s="2" t="s">
        <v>83</v>
      </c>
      <c r="D23" s="2" t="s">
        <v>694</v>
      </c>
      <c r="E23" s="2"/>
      <c r="F23" s="2"/>
      <c r="G23" s="1"/>
      <c r="H23" s="2"/>
      <c r="I23" s="2" t="s">
        <v>17</v>
      </c>
      <c r="J23" s="2" t="s">
        <v>765</v>
      </c>
      <c r="L23" s="2">
        <f>J23/C23</f>
        <v>1.2508196721311475</v>
      </c>
    </row>
    <row r="24" spans="1:13">
      <c r="A24" s="2" t="s">
        <v>695</v>
      </c>
      <c r="B24" s="24" t="s">
        <v>33</v>
      </c>
      <c r="C24" s="24" t="s">
        <v>33</v>
      </c>
      <c r="D24" s="2"/>
      <c r="E24" s="2"/>
      <c r="F24" s="2"/>
      <c r="G24" s="6"/>
      <c r="H24" s="2"/>
      <c r="I24" s="23" t="s">
        <v>696</v>
      </c>
      <c r="J24" s="2"/>
    </row>
    <row r="25" spans="1:13">
      <c r="A25" s="2" t="s">
        <v>697</v>
      </c>
      <c r="B25" s="2" t="s">
        <v>297</v>
      </c>
      <c r="C25" s="2" t="s">
        <v>104</v>
      </c>
      <c r="D25" s="2" t="s">
        <v>212</v>
      </c>
      <c r="E25" s="2"/>
      <c r="F25" s="2"/>
      <c r="G25" s="6"/>
      <c r="H25" s="2"/>
      <c r="I25" s="2" t="s">
        <v>561</v>
      </c>
      <c r="J25" s="2" t="s">
        <v>768</v>
      </c>
      <c r="L25" s="2">
        <f>J25/C25</f>
        <v>1.3853211009174311</v>
      </c>
    </row>
    <row r="26" spans="1:13">
      <c r="A26" s="2" t="s">
        <v>698</v>
      </c>
      <c r="B26" s="2" t="s">
        <v>607</v>
      </c>
      <c r="C26" s="2"/>
      <c r="D26" s="2"/>
      <c r="E26" s="2"/>
      <c r="F26" s="2"/>
      <c r="G26" s="2"/>
      <c r="H26" s="2"/>
      <c r="I26" s="23" t="s">
        <v>696</v>
      </c>
      <c r="J26" s="2" t="s">
        <v>769</v>
      </c>
      <c r="L26" s="2">
        <f>J26/B26</f>
        <v>1.2888888888888888</v>
      </c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3">
      <c r="A28" s="2" t="s">
        <v>699</v>
      </c>
      <c r="B28" s="1"/>
      <c r="C28" s="24" t="s">
        <v>33</v>
      </c>
      <c r="D28" s="2"/>
      <c r="E28" s="2"/>
      <c r="F28" s="1"/>
      <c r="G28" s="1"/>
      <c r="H28" s="2"/>
      <c r="I28" s="2" t="s">
        <v>129</v>
      </c>
      <c r="J28" s="2"/>
    </row>
    <row r="29" spans="1:13">
      <c r="A29" s="2" t="s">
        <v>700</v>
      </c>
      <c r="B29" s="24" t="s">
        <v>33</v>
      </c>
      <c r="C29" s="24" t="s">
        <v>33</v>
      </c>
      <c r="D29" s="2"/>
      <c r="E29" s="2"/>
      <c r="F29" s="2"/>
      <c r="G29" s="1"/>
      <c r="H29" s="2"/>
      <c r="I29" s="2" t="s">
        <v>17</v>
      </c>
      <c r="J29" s="2"/>
    </row>
    <row r="30" spans="1:13">
      <c r="A30" s="2" t="s">
        <v>701</v>
      </c>
      <c r="B30" s="24" t="s">
        <v>33</v>
      </c>
      <c r="C30" s="24" t="s">
        <v>33</v>
      </c>
      <c r="D30" s="2"/>
      <c r="E30" s="2"/>
      <c r="F30" s="2"/>
      <c r="G30" s="1"/>
      <c r="H30" s="2"/>
      <c r="I30" s="2" t="s">
        <v>55</v>
      </c>
      <c r="J30" s="2"/>
    </row>
    <row r="31" spans="1:13">
      <c r="A31" s="2" t="s">
        <v>702</v>
      </c>
      <c r="B31" s="24" t="s">
        <v>33</v>
      </c>
      <c r="C31" s="24" t="s">
        <v>33</v>
      </c>
      <c r="D31" s="2"/>
      <c r="E31" s="2"/>
      <c r="F31" s="2"/>
      <c r="G31" s="1"/>
      <c r="H31" s="2"/>
      <c r="I31" s="23" t="s">
        <v>49</v>
      </c>
      <c r="J31" s="2"/>
    </row>
    <row r="32" spans="1:13">
      <c r="A32" s="2" t="s">
        <v>703</v>
      </c>
      <c r="B32" s="2" t="s">
        <v>45</v>
      </c>
      <c r="C32" s="2"/>
      <c r="D32" s="2"/>
      <c r="E32" s="2"/>
      <c r="F32" s="2"/>
      <c r="G32" s="1"/>
      <c r="H32" s="2"/>
      <c r="I32" s="23" t="s">
        <v>696</v>
      </c>
      <c r="J32" s="2" t="s">
        <v>757</v>
      </c>
      <c r="K32" s="11"/>
      <c r="L32" s="8">
        <f>J32/B32</f>
        <v>1.3087719298245613</v>
      </c>
      <c r="M32" s="11"/>
    </row>
    <row r="33" spans="1:13">
      <c r="A33" s="2" t="s">
        <v>704</v>
      </c>
      <c r="B33" s="2" t="s">
        <v>107</v>
      </c>
      <c r="C33" s="2" t="s">
        <v>85</v>
      </c>
      <c r="D33" s="2" t="s">
        <v>75</v>
      </c>
      <c r="E33" s="2"/>
      <c r="F33" s="2"/>
      <c r="G33" s="1"/>
      <c r="H33" s="2"/>
      <c r="I33" s="23" t="s">
        <v>49</v>
      </c>
      <c r="J33" s="2" t="s">
        <v>771</v>
      </c>
      <c r="K33" s="12"/>
      <c r="L33" s="8">
        <f>J33/C33</f>
        <v>0.56785714285714284</v>
      </c>
      <c r="M33" s="12"/>
    </row>
    <row r="34" spans="1:13">
      <c r="A34" s="2" t="s">
        <v>705</v>
      </c>
      <c r="B34" s="2" t="s">
        <v>81</v>
      </c>
      <c r="C34" s="2"/>
      <c r="D34" s="2"/>
      <c r="E34" s="2"/>
      <c r="F34" s="2"/>
      <c r="G34" s="1"/>
      <c r="H34" s="2"/>
      <c r="I34" s="23" t="s">
        <v>17</v>
      </c>
      <c r="J34" s="2" t="s">
        <v>772</v>
      </c>
      <c r="K34" s="12"/>
      <c r="L34" s="8">
        <f t="shared" ref="L34:L36" si="1">J34/B34</f>
        <v>1.1860465116279071</v>
      </c>
      <c r="M34" s="12"/>
    </row>
    <row r="35" spans="1:13">
      <c r="A35" s="2" t="s">
        <v>706</v>
      </c>
      <c r="B35" s="2" t="s">
        <v>38</v>
      </c>
      <c r="C35" s="2"/>
      <c r="D35" s="2"/>
      <c r="E35" s="2"/>
      <c r="F35" s="2"/>
      <c r="G35" s="1"/>
      <c r="H35" s="2"/>
      <c r="I35" s="23" t="s">
        <v>17</v>
      </c>
      <c r="J35" s="2" t="s">
        <v>773</v>
      </c>
      <c r="K35" s="12"/>
      <c r="L35" s="8">
        <f t="shared" si="1"/>
        <v>0.99833333333333329</v>
      </c>
      <c r="M35" s="12"/>
    </row>
    <row r="36" spans="1:13">
      <c r="A36" s="2" t="s">
        <v>707</v>
      </c>
      <c r="B36" s="2" t="s">
        <v>35</v>
      </c>
      <c r="C36" s="2"/>
      <c r="D36" s="2"/>
      <c r="E36" s="2"/>
      <c r="F36" s="2"/>
      <c r="G36" s="1"/>
      <c r="H36" s="1"/>
      <c r="I36" s="2" t="s">
        <v>17</v>
      </c>
      <c r="J36" s="2" t="s">
        <v>774</v>
      </c>
      <c r="K36" s="12"/>
      <c r="L36" s="8">
        <f t="shared" si="1"/>
        <v>1.1215686274509804</v>
      </c>
      <c r="M36" s="12"/>
    </row>
    <row r="37" spans="1:13">
      <c r="A37" s="2" t="s">
        <v>708</v>
      </c>
      <c r="B37" s="24" t="s">
        <v>33</v>
      </c>
      <c r="C37" s="2" t="s">
        <v>190</v>
      </c>
      <c r="D37" s="2" t="s">
        <v>529</v>
      </c>
      <c r="E37" s="2"/>
      <c r="F37" s="2"/>
      <c r="G37" s="1"/>
      <c r="H37" s="2"/>
      <c r="I37" s="23" t="s">
        <v>49</v>
      </c>
      <c r="J37" s="2"/>
      <c r="K37" s="12"/>
      <c r="L37" s="12"/>
      <c r="M37" s="12"/>
    </row>
    <row r="38" spans="1:13">
      <c r="A38" s="2" t="s">
        <v>709</v>
      </c>
      <c r="B38" s="2" t="s">
        <v>131</v>
      </c>
      <c r="C38" s="24" t="s">
        <v>33</v>
      </c>
      <c r="D38" s="2"/>
      <c r="E38" s="2"/>
      <c r="F38" s="2"/>
      <c r="G38" s="1"/>
      <c r="H38" s="2"/>
      <c r="I38" s="2"/>
      <c r="J38" s="2"/>
      <c r="K38" s="12"/>
      <c r="L38" s="12"/>
      <c r="M38" s="12"/>
    </row>
    <row r="39" spans="1:13">
      <c r="A39" s="2"/>
      <c r="B39" s="2"/>
      <c r="C39" s="2"/>
      <c r="D39" s="2"/>
      <c r="E39" s="2"/>
      <c r="F39" s="2"/>
      <c r="G39" s="1"/>
      <c r="H39" s="2"/>
      <c r="I39" s="2"/>
      <c r="J39" s="2"/>
      <c r="K39" s="12"/>
      <c r="L39" s="12"/>
      <c r="M39" s="12"/>
    </row>
    <row r="40" spans="1:13">
      <c r="A40" s="2" t="s">
        <v>710</v>
      </c>
      <c r="B40" s="1" t="s">
        <v>116</v>
      </c>
      <c r="C40" s="24" t="s">
        <v>33</v>
      </c>
      <c r="D40" s="2"/>
      <c r="E40" s="2"/>
      <c r="F40" s="1"/>
      <c r="G40" s="1"/>
      <c r="H40" s="2"/>
      <c r="I40" s="2" t="s">
        <v>114</v>
      </c>
      <c r="J40" s="2"/>
      <c r="K40" s="12"/>
      <c r="L40" s="12"/>
      <c r="M40" s="12"/>
    </row>
    <row r="41" spans="1:13">
      <c r="A41" s="2" t="s">
        <v>711</v>
      </c>
      <c r="B41" s="24" t="s">
        <v>33</v>
      </c>
      <c r="C41" s="2" t="s">
        <v>71</v>
      </c>
      <c r="D41" s="2" t="s">
        <v>120</v>
      </c>
      <c r="E41" s="2"/>
      <c r="F41" s="2"/>
      <c r="G41" s="1"/>
      <c r="H41" s="2"/>
      <c r="I41" s="2"/>
      <c r="J41" s="2" t="s">
        <v>776</v>
      </c>
      <c r="K41" s="12"/>
      <c r="L41" s="10">
        <f>J41/C41</f>
        <v>0.84250000000000003</v>
      </c>
      <c r="M41" s="12"/>
    </row>
    <row r="42" spans="1:13">
      <c r="A42" s="2" t="s">
        <v>712</v>
      </c>
      <c r="B42" s="2"/>
      <c r="C42" s="2" t="s">
        <v>610</v>
      </c>
      <c r="D42" s="2" t="s">
        <v>713</v>
      </c>
      <c r="E42" s="2"/>
      <c r="F42" s="2"/>
      <c r="G42" s="1"/>
      <c r="H42" s="2"/>
      <c r="I42" s="2"/>
      <c r="J42" s="2" t="s">
        <v>766</v>
      </c>
      <c r="K42" s="12"/>
      <c r="L42" s="10">
        <f t="shared" ref="L42:L46" si="2">J42/C42</f>
        <v>1.2106060606060607</v>
      </c>
      <c r="M42" s="12"/>
    </row>
    <row r="43" spans="1:13">
      <c r="A43" s="2" t="s">
        <v>714</v>
      </c>
      <c r="B43" s="2"/>
      <c r="C43" s="2" t="s">
        <v>95</v>
      </c>
      <c r="D43" s="2" t="s">
        <v>212</v>
      </c>
      <c r="E43" s="2"/>
      <c r="F43" s="2"/>
      <c r="G43" s="1"/>
      <c r="H43" s="2"/>
      <c r="I43" s="23" t="s">
        <v>17</v>
      </c>
      <c r="J43" s="2" t="s">
        <v>658</v>
      </c>
      <c r="K43" s="12"/>
      <c r="L43" s="10">
        <f t="shared" si="2"/>
        <v>0.91034482758620683</v>
      </c>
      <c r="M43" s="12"/>
    </row>
    <row r="44" spans="1:13">
      <c r="A44" s="2" t="s">
        <v>715</v>
      </c>
      <c r="B44" s="2"/>
      <c r="C44" s="2" t="s">
        <v>85</v>
      </c>
      <c r="D44" s="2" t="s">
        <v>120</v>
      </c>
      <c r="E44" s="2"/>
      <c r="F44" s="2"/>
      <c r="G44" s="1"/>
      <c r="H44" s="2"/>
      <c r="I44" s="23" t="s">
        <v>17</v>
      </c>
      <c r="J44" s="2" t="s">
        <v>777</v>
      </c>
      <c r="K44" s="12"/>
      <c r="L44" s="10">
        <f t="shared" si="2"/>
        <v>16.014285714285712</v>
      </c>
      <c r="M44" s="12"/>
    </row>
    <row r="45" spans="1:13">
      <c r="A45" s="2" t="s">
        <v>716</v>
      </c>
      <c r="B45" s="2"/>
      <c r="C45" s="2" t="s">
        <v>483</v>
      </c>
      <c r="D45" s="2" t="s">
        <v>17</v>
      </c>
      <c r="E45" s="2"/>
      <c r="F45" s="2"/>
      <c r="G45" s="1"/>
      <c r="H45" s="2"/>
      <c r="I45" s="23" t="s">
        <v>17</v>
      </c>
      <c r="J45" s="2" t="s">
        <v>778</v>
      </c>
      <c r="K45" s="12"/>
      <c r="L45" s="10">
        <f t="shared" si="2"/>
        <v>1.01125</v>
      </c>
      <c r="M45" s="12"/>
    </row>
    <row r="46" spans="1:13">
      <c r="A46" s="2" t="s">
        <v>717</v>
      </c>
      <c r="B46" s="2"/>
      <c r="C46" s="2" t="s">
        <v>480</v>
      </c>
      <c r="D46" s="2" t="s">
        <v>17</v>
      </c>
      <c r="E46" s="2"/>
      <c r="F46" s="2"/>
      <c r="G46" s="1"/>
      <c r="H46" s="2"/>
      <c r="I46" s="23" t="s">
        <v>718</v>
      </c>
      <c r="J46" s="2" t="s">
        <v>779</v>
      </c>
      <c r="K46" s="12"/>
      <c r="L46" s="10">
        <f t="shared" si="2"/>
        <v>1.0686746987951807</v>
      </c>
      <c r="M46" s="12"/>
    </row>
    <row r="47" spans="1:13">
      <c r="A47" s="2" t="s">
        <v>719</v>
      </c>
      <c r="B47" s="2" t="s">
        <v>720</v>
      </c>
      <c r="C47" s="2"/>
      <c r="D47" s="2"/>
      <c r="E47" s="2"/>
      <c r="F47" s="2"/>
      <c r="G47" s="1"/>
      <c r="H47" s="2"/>
      <c r="I47" s="23" t="s">
        <v>212</v>
      </c>
      <c r="J47" s="2" t="s">
        <v>780</v>
      </c>
      <c r="K47" s="12"/>
      <c r="L47" s="10">
        <f>J47/B47</f>
        <v>1.0096774193548388</v>
      </c>
      <c r="M47" s="12"/>
    </row>
    <row r="48" spans="1:13">
      <c r="A48" s="2" t="s">
        <v>721</v>
      </c>
      <c r="B48" s="2" t="s">
        <v>23</v>
      </c>
      <c r="C48" s="2"/>
      <c r="D48" s="2"/>
      <c r="E48" s="2"/>
      <c r="F48" s="2"/>
      <c r="G48" s="1"/>
      <c r="H48" s="1"/>
      <c r="I48" s="2" t="s">
        <v>212</v>
      </c>
      <c r="J48" s="2" t="s">
        <v>757</v>
      </c>
      <c r="K48" s="12"/>
      <c r="L48" s="10">
        <f t="shared" ref="L48:L51" si="3">J48/B48</f>
        <v>1.0970588235294116</v>
      </c>
      <c r="M48" s="12"/>
    </row>
    <row r="49" spans="1:13">
      <c r="A49" s="2" t="s">
        <v>722</v>
      </c>
      <c r="B49" s="2" t="s">
        <v>31</v>
      </c>
      <c r="C49" s="2"/>
      <c r="D49" s="2"/>
      <c r="E49" s="2"/>
      <c r="F49" s="2"/>
      <c r="G49" s="1"/>
      <c r="H49" s="2"/>
      <c r="I49" s="23" t="s">
        <v>212</v>
      </c>
      <c r="J49" s="2" t="s">
        <v>774</v>
      </c>
      <c r="K49" s="12"/>
      <c r="L49" s="10">
        <f t="shared" si="3"/>
        <v>1.1440000000000001</v>
      </c>
      <c r="M49" s="12"/>
    </row>
    <row r="50" spans="1:13">
      <c r="A50" s="2" t="s">
        <v>723</v>
      </c>
      <c r="B50" s="2" t="s">
        <v>44</v>
      </c>
      <c r="C50" s="2"/>
      <c r="D50" s="2"/>
      <c r="E50" s="2"/>
      <c r="F50" s="2"/>
      <c r="G50" s="1"/>
      <c r="H50" s="2"/>
      <c r="I50" s="2" t="s">
        <v>212</v>
      </c>
      <c r="J50" s="2" t="s">
        <v>781</v>
      </c>
      <c r="K50" s="12"/>
      <c r="L50" s="10">
        <f t="shared" si="3"/>
        <v>1.1849056603773584</v>
      </c>
      <c r="M50" s="12"/>
    </row>
    <row r="51" spans="1:13">
      <c r="A51" s="2" t="s">
        <v>724</v>
      </c>
      <c r="B51" s="2" t="s">
        <v>596</v>
      </c>
      <c r="C51" s="2"/>
      <c r="D51" s="2"/>
      <c r="E51" s="2"/>
      <c r="F51" s="2"/>
      <c r="G51" s="2"/>
      <c r="H51" s="2"/>
      <c r="I51" s="2"/>
      <c r="J51" s="2" t="s">
        <v>782</v>
      </c>
      <c r="K51" s="12"/>
      <c r="L51" s="10">
        <f t="shared" si="3"/>
        <v>1.2</v>
      </c>
      <c r="M51" s="12"/>
    </row>
    <row r="52" spans="1:13">
      <c r="A52" s="2" t="s">
        <v>725</v>
      </c>
      <c r="B52" s="2"/>
      <c r="C52" s="24" t="s">
        <v>33</v>
      </c>
      <c r="D52" s="2"/>
      <c r="E52" s="2"/>
      <c r="F52" s="2"/>
      <c r="G52" s="2"/>
      <c r="H52" s="2"/>
      <c r="I52" s="2" t="s">
        <v>726</v>
      </c>
      <c r="J52" s="2"/>
      <c r="K52" s="12"/>
      <c r="L52" s="12"/>
      <c r="M52" s="12"/>
    </row>
    <row r="53" spans="1:13">
      <c r="A53" s="2" t="s">
        <v>727</v>
      </c>
      <c r="B53" s="2"/>
      <c r="C53" s="24" t="s">
        <v>33</v>
      </c>
      <c r="D53" s="2"/>
      <c r="E53" s="2"/>
      <c r="F53" s="2"/>
      <c r="G53" s="2"/>
      <c r="H53" s="2"/>
      <c r="I53" s="23" t="s">
        <v>728</v>
      </c>
      <c r="J53" s="2"/>
      <c r="K53" s="12"/>
      <c r="L53" s="12"/>
      <c r="M53" s="12"/>
    </row>
    <row r="54" spans="1:13">
      <c r="A54" s="2" t="s">
        <v>729</v>
      </c>
      <c r="B54" s="2"/>
      <c r="C54" s="2" t="s">
        <v>37</v>
      </c>
      <c r="D54" s="2" t="s">
        <v>75</v>
      </c>
      <c r="E54" s="2"/>
      <c r="F54" s="2"/>
      <c r="G54" s="1"/>
      <c r="H54" s="2"/>
      <c r="I54" s="23" t="s">
        <v>49</v>
      </c>
      <c r="J54" s="2" t="s">
        <v>783</v>
      </c>
      <c r="K54" s="12"/>
      <c r="L54" s="10">
        <f>J54/C54</f>
        <v>1.8090909090909091</v>
      </c>
      <c r="M54" s="12"/>
    </row>
    <row r="55" spans="1:13">
      <c r="A55" s="2" t="s">
        <v>730</v>
      </c>
      <c r="B55" s="2" t="s">
        <v>81</v>
      </c>
      <c r="C55" s="2"/>
      <c r="D55" s="2"/>
      <c r="E55" s="2"/>
      <c r="F55" s="2"/>
      <c r="G55" s="6"/>
      <c r="H55" s="2"/>
      <c r="I55" s="2"/>
      <c r="J55" s="2" t="s">
        <v>785</v>
      </c>
      <c r="K55" s="12"/>
      <c r="L55" s="10">
        <f>J55/B55</f>
        <v>0.86976744186046506</v>
      </c>
      <c r="M55" s="12"/>
    </row>
    <row r="56" spans="1:13">
      <c r="A56" s="2" t="s">
        <v>731</v>
      </c>
      <c r="B56" s="24" t="s">
        <v>33</v>
      </c>
      <c r="C56" s="24" t="s">
        <v>33</v>
      </c>
      <c r="D56" s="2"/>
      <c r="E56" s="2"/>
      <c r="F56" s="2"/>
      <c r="G56" s="6"/>
      <c r="H56" s="2"/>
      <c r="I56" s="2"/>
      <c r="J56" s="2"/>
      <c r="K56" s="12"/>
      <c r="L56" s="12"/>
      <c r="M56" s="12"/>
    </row>
    <row r="57" spans="1:13">
      <c r="A57" s="2" t="s">
        <v>732</v>
      </c>
      <c r="B57" s="24" t="s">
        <v>33</v>
      </c>
      <c r="C57" s="24" t="s">
        <v>33</v>
      </c>
      <c r="D57" s="2"/>
      <c r="E57" s="2"/>
      <c r="F57" s="2"/>
      <c r="G57" s="2"/>
      <c r="H57" s="2"/>
      <c r="I57" s="2"/>
      <c r="J57" s="2"/>
      <c r="K57" s="12"/>
      <c r="L57" s="12"/>
      <c r="M57" s="12"/>
    </row>
    <row r="58" spans="1:13">
      <c r="A58" s="2" t="s">
        <v>733</v>
      </c>
      <c r="B58" s="2" t="s">
        <v>122</v>
      </c>
      <c r="C58" s="2"/>
      <c r="D58" s="2"/>
      <c r="E58" s="2"/>
      <c r="F58" s="2"/>
      <c r="G58" s="2"/>
      <c r="H58" s="2"/>
      <c r="I58" s="2"/>
      <c r="J58" s="2" t="s">
        <v>786</v>
      </c>
      <c r="K58" s="12"/>
      <c r="L58" s="10">
        <f>J58/B58</f>
        <v>1.1000000000000001</v>
      </c>
      <c r="M58" s="12"/>
    </row>
    <row r="59" spans="1:13">
      <c r="A59" s="2" t="s">
        <v>734</v>
      </c>
      <c r="B59" s="2" t="s">
        <v>185</v>
      </c>
      <c r="C59" s="2"/>
      <c r="D59" s="2"/>
      <c r="E59" s="2"/>
      <c r="F59" s="2"/>
      <c r="G59" s="2"/>
      <c r="H59" s="2"/>
      <c r="I59" s="2"/>
      <c r="J59" s="2" t="s">
        <v>434</v>
      </c>
      <c r="K59" s="12"/>
      <c r="L59" s="10">
        <f>J59/B59</f>
        <v>1.0428571428571429</v>
      </c>
      <c r="M59" s="12"/>
    </row>
    <row r="60" spans="1:13">
      <c r="B60" s="1"/>
      <c r="J60" s="2"/>
      <c r="K60" s="12"/>
      <c r="L60" s="12"/>
      <c r="M60" s="12"/>
    </row>
    <row r="61" spans="1:13">
      <c r="A61">
        <v>19850129</v>
      </c>
      <c r="B61" s="1" t="s">
        <v>503</v>
      </c>
      <c r="C61" s="2"/>
      <c r="F61" s="3"/>
      <c r="G61" s="3"/>
      <c r="J61" s="2" t="s">
        <v>787</v>
      </c>
      <c r="K61" s="12"/>
      <c r="L61" s="10">
        <f>J61/B61</f>
        <v>2.548717948717949</v>
      </c>
      <c r="M61" s="12"/>
    </row>
    <row r="62" spans="1:13">
      <c r="A62">
        <v>19850215</v>
      </c>
      <c r="B62" s="2"/>
      <c r="C62" s="2" t="s">
        <v>105</v>
      </c>
      <c r="D62" s="2" t="s">
        <v>17</v>
      </c>
      <c r="G62" s="3"/>
      <c r="J62" s="2" t="s">
        <v>474</v>
      </c>
      <c r="K62" s="12"/>
      <c r="L62" s="10">
        <f>J62/C62</f>
        <v>1.1923076923076923</v>
      </c>
      <c r="M62" s="12"/>
    </row>
    <row r="63" spans="1:13">
      <c r="A63">
        <v>19850220</v>
      </c>
      <c r="B63" s="2"/>
      <c r="C63" s="24" t="s">
        <v>33</v>
      </c>
      <c r="D63" s="2"/>
      <c r="G63" s="3"/>
      <c r="J63" s="2"/>
      <c r="K63" s="12"/>
      <c r="L63" s="12"/>
      <c r="M63" s="12"/>
    </row>
    <row r="64" spans="1:13">
      <c r="A64">
        <v>19850411</v>
      </c>
      <c r="B64" s="2"/>
      <c r="C64" s="2" t="s">
        <v>105</v>
      </c>
      <c r="D64" s="2" t="s">
        <v>75</v>
      </c>
      <c r="E64" t="s">
        <v>504</v>
      </c>
      <c r="G64" s="3"/>
      <c r="J64" s="2" t="s">
        <v>788</v>
      </c>
      <c r="K64" s="12"/>
      <c r="L64" s="10">
        <f>J64/C64</f>
        <v>0.85384615384615381</v>
      </c>
      <c r="M64" s="12"/>
    </row>
    <row r="65" spans="1:13">
      <c r="A65">
        <v>19850416</v>
      </c>
      <c r="B65" s="2"/>
      <c r="C65" s="2" t="s">
        <v>41</v>
      </c>
      <c r="D65" s="2" t="s">
        <v>110</v>
      </c>
      <c r="E65" s="5">
        <v>0.45833333333333331</v>
      </c>
      <c r="F65" s="2" t="s">
        <v>100</v>
      </c>
      <c r="G65" s="3"/>
      <c r="I65" s="5">
        <v>0.45833333333333331</v>
      </c>
      <c r="J65" s="2" t="s">
        <v>789</v>
      </c>
      <c r="K65" s="10" t="s">
        <v>212</v>
      </c>
      <c r="L65" s="10">
        <f>J65/F65</f>
        <v>0.91276595744680844</v>
      </c>
      <c r="M65" s="12"/>
    </row>
    <row r="66" spans="1:13">
      <c r="A66">
        <v>19850417</v>
      </c>
      <c r="B66" s="2" t="s">
        <v>30</v>
      </c>
      <c r="C66" s="2"/>
      <c r="D66" s="2"/>
      <c r="G66" s="3"/>
      <c r="J66" s="2" t="s">
        <v>790</v>
      </c>
      <c r="K66" s="12"/>
      <c r="L66" s="10">
        <f>J66/B66</f>
        <v>0.92222222222222228</v>
      </c>
      <c r="M66" s="12"/>
    </row>
    <row r="67" spans="1:13">
      <c r="A67">
        <v>19850507</v>
      </c>
      <c r="B67" s="2"/>
      <c r="C67" s="2" t="s">
        <v>32</v>
      </c>
      <c r="D67" s="2" t="s">
        <v>17</v>
      </c>
      <c r="G67" s="3"/>
      <c r="J67" s="2" t="s">
        <v>789</v>
      </c>
      <c r="K67" s="12"/>
      <c r="L67" s="10">
        <f>J67/C67</f>
        <v>0.8755102040816326</v>
      </c>
      <c r="M67" s="12"/>
    </row>
    <row r="68" spans="1:13">
      <c r="A68">
        <v>19850514</v>
      </c>
      <c r="B68" s="2"/>
      <c r="C68" s="2" t="s">
        <v>30</v>
      </c>
      <c r="D68" s="2" t="s">
        <v>75</v>
      </c>
      <c r="E68" t="s">
        <v>505</v>
      </c>
      <c r="F68" s="2" t="s">
        <v>71</v>
      </c>
      <c r="G68" s="3"/>
      <c r="H68" s="3"/>
      <c r="J68" s="2" t="s">
        <v>115</v>
      </c>
      <c r="K68" s="12"/>
      <c r="L68" s="10">
        <f t="shared" ref="L68:L69" si="4">J68/C68</f>
        <v>0.9</v>
      </c>
      <c r="M68" s="12"/>
    </row>
    <row r="69" spans="1:13">
      <c r="A69">
        <v>19850521</v>
      </c>
      <c r="B69" s="2"/>
      <c r="C69" s="2" t="s">
        <v>44</v>
      </c>
      <c r="D69" s="2" t="s">
        <v>212</v>
      </c>
      <c r="G69" s="3"/>
      <c r="J69" s="2" t="s">
        <v>791</v>
      </c>
      <c r="K69" s="12"/>
      <c r="L69" s="10">
        <f t="shared" si="4"/>
        <v>0.90943396226415096</v>
      </c>
      <c r="M69" s="12"/>
    </row>
    <row r="70" spans="1:13">
      <c r="A70">
        <v>19850522</v>
      </c>
      <c r="B70" s="2" t="s">
        <v>41</v>
      </c>
      <c r="C70" s="2"/>
      <c r="D70" s="2"/>
      <c r="G70" s="3"/>
      <c r="J70" s="2" t="s">
        <v>91</v>
      </c>
      <c r="K70" s="12"/>
      <c r="L70" s="10">
        <f>J70/B70</f>
        <v>1.2021739130434781</v>
      </c>
      <c r="M70" s="12"/>
    </row>
    <row r="71" spans="1:13">
      <c r="A71">
        <v>19850626</v>
      </c>
      <c r="B71" s="2"/>
      <c r="C71" s="24" t="s">
        <v>33</v>
      </c>
      <c r="D71" s="2"/>
      <c r="J71" s="2" t="s">
        <v>792</v>
      </c>
      <c r="K71" s="12"/>
      <c r="L71" s="12"/>
      <c r="M71" s="12"/>
    </row>
    <row r="72" spans="1:13">
      <c r="A72">
        <v>19850702</v>
      </c>
      <c r="B72" s="2" t="s">
        <v>81</v>
      </c>
      <c r="C72" s="2"/>
      <c r="D72" s="2"/>
      <c r="G72" s="3"/>
      <c r="J72" s="2" t="s">
        <v>786</v>
      </c>
      <c r="K72" s="12"/>
      <c r="L72" s="10">
        <f>J72/B72</f>
        <v>0.92093023255813955</v>
      </c>
      <c r="M72" s="12"/>
    </row>
    <row r="73" spans="1:13">
      <c r="A73">
        <v>19850813</v>
      </c>
      <c r="B73" s="2" t="s">
        <v>125</v>
      </c>
      <c r="C73" s="2"/>
      <c r="D73" s="2"/>
      <c r="G73" s="3"/>
      <c r="I73" s="5">
        <v>0.44166666666666665</v>
      </c>
      <c r="J73" s="2" t="s">
        <v>785</v>
      </c>
      <c r="K73" s="10" t="s">
        <v>566</v>
      </c>
      <c r="L73" s="10">
        <f>J73/B73</f>
        <v>0.89047619047619042</v>
      </c>
      <c r="M73" s="12"/>
    </row>
    <row r="74" spans="1:13">
      <c r="A74">
        <v>19850814</v>
      </c>
      <c r="B74" s="2"/>
      <c r="C74" s="24" t="s">
        <v>33</v>
      </c>
      <c r="D74" s="2"/>
      <c r="J74" s="2"/>
      <c r="K74" s="12"/>
      <c r="L74" s="12"/>
      <c r="M74" s="12"/>
    </row>
    <row r="75" spans="1:13">
      <c r="A75">
        <v>19850903</v>
      </c>
      <c r="B75" s="2"/>
      <c r="C75" s="24" t="s">
        <v>33</v>
      </c>
      <c r="D75" s="2"/>
      <c r="J75" s="2"/>
      <c r="K75" s="12"/>
      <c r="L75" s="12"/>
      <c r="M75" s="12"/>
    </row>
    <row r="76" spans="1:13">
      <c r="A76">
        <v>19850904</v>
      </c>
      <c r="B76" s="2"/>
      <c r="C76" s="24" t="s">
        <v>33</v>
      </c>
      <c r="D76" s="2"/>
      <c r="J76" s="2"/>
      <c r="K76" s="12"/>
      <c r="L76" s="10"/>
      <c r="M76" s="10"/>
    </row>
    <row r="77" spans="1:13">
      <c r="A77">
        <v>19850910</v>
      </c>
      <c r="B77" s="2"/>
      <c r="C77" s="24" t="s">
        <v>33</v>
      </c>
      <c r="D77" s="2"/>
      <c r="J77" s="2"/>
      <c r="K77" s="12"/>
      <c r="L77" s="12"/>
      <c r="M77" s="13"/>
    </row>
    <row r="78" spans="1:13">
      <c r="A78">
        <v>19850911</v>
      </c>
      <c r="B78" s="2"/>
      <c r="C78" s="24" t="s">
        <v>33</v>
      </c>
      <c r="D78" s="2"/>
      <c r="J78" s="2"/>
      <c r="K78" s="12"/>
      <c r="L78" s="12"/>
      <c r="M78" s="12"/>
    </row>
    <row r="79" spans="1:13">
      <c r="A79">
        <v>19851015</v>
      </c>
      <c r="B79" s="2" t="s">
        <v>321</v>
      </c>
      <c r="C79" s="2"/>
      <c r="D79" s="2"/>
      <c r="G79" s="3"/>
      <c r="J79" s="2" t="s">
        <v>793</v>
      </c>
      <c r="K79" s="12"/>
      <c r="L79" s="12"/>
      <c r="M79" s="12"/>
    </row>
    <row r="80" spans="1:13">
      <c r="A80">
        <v>19851016</v>
      </c>
      <c r="B80" s="2" t="s">
        <v>63</v>
      </c>
      <c r="C80" s="2"/>
      <c r="D80" s="2"/>
      <c r="G80" s="3"/>
      <c r="J80" s="2" t="s">
        <v>794</v>
      </c>
      <c r="K80" s="12"/>
      <c r="L80" s="10">
        <f>J80/B80</f>
        <v>0.96363636363636362</v>
      </c>
      <c r="M80" s="12"/>
    </row>
    <row r="81" spans="1:13">
      <c r="A81">
        <v>19851017</v>
      </c>
      <c r="B81" s="2" t="s">
        <v>125</v>
      </c>
      <c r="C81" s="2"/>
      <c r="D81" s="2"/>
      <c r="G81" s="3"/>
      <c r="J81" s="2" t="s">
        <v>773</v>
      </c>
      <c r="K81" s="12"/>
      <c r="L81" s="10">
        <f t="shared" ref="L81:L84" si="5">J81/B81</f>
        <v>1.4261904761904762</v>
      </c>
      <c r="M81" s="12"/>
    </row>
    <row r="82" spans="1:13">
      <c r="A82">
        <v>19851018</v>
      </c>
      <c r="B82" s="2" t="s">
        <v>81</v>
      </c>
      <c r="C82" s="2"/>
      <c r="D82" s="2"/>
      <c r="G82" s="3"/>
      <c r="J82" s="2" t="s">
        <v>786</v>
      </c>
      <c r="K82" s="12"/>
      <c r="L82" s="10">
        <f t="shared" si="5"/>
        <v>0.92093023255813955</v>
      </c>
      <c r="M82" s="12"/>
    </row>
    <row r="83" spans="1:13">
      <c r="A83">
        <v>19851029</v>
      </c>
      <c r="B83" s="2" t="s">
        <v>32</v>
      </c>
      <c r="C83" s="2"/>
      <c r="D83" s="2"/>
      <c r="G83" s="3"/>
      <c r="J83" s="2" t="s">
        <v>651</v>
      </c>
      <c r="K83" s="12"/>
      <c r="L83" s="10">
        <f t="shared" si="5"/>
        <v>1.0653061224489797</v>
      </c>
      <c r="M83" s="12"/>
    </row>
    <row r="84" spans="1:13">
      <c r="A84">
        <v>19851105</v>
      </c>
      <c r="B84" s="2" t="s">
        <v>39</v>
      </c>
      <c r="C84" s="2"/>
      <c r="D84" s="2"/>
      <c r="G84" s="3"/>
      <c r="J84" s="2" t="s">
        <v>115</v>
      </c>
      <c r="K84" s="12"/>
      <c r="L84" s="10">
        <f t="shared" si="5"/>
        <v>0.98780487804878048</v>
      </c>
      <c r="M84" s="12"/>
    </row>
    <row r="85" spans="1:13">
      <c r="A85">
        <v>19851112</v>
      </c>
      <c r="B85" s="2"/>
      <c r="C85" s="2" t="s">
        <v>41</v>
      </c>
      <c r="D85" s="2" t="s">
        <v>75</v>
      </c>
      <c r="G85" s="4"/>
      <c r="J85" s="2" t="s">
        <v>795</v>
      </c>
      <c r="K85" s="12"/>
      <c r="L85" s="10">
        <f>J85/C85</f>
        <v>0.82173913043478253</v>
      </c>
      <c r="M85" s="12"/>
    </row>
    <row r="86" spans="1:13">
      <c r="A86">
        <v>19851113</v>
      </c>
      <c r="B86" s="2"/>
      <c r="C86" s="2" t="s">
        <v>41</v>
      </c>
      <c r="D86" s="2" t="s">
        <v>17</v>
      </c>
      <c r="G86" s="4"/>
      <c r="J86" s="2" t="s">
        <v>796</v>
      </c>
      <c r="K86" s="12"/>
      <c r="L86" s="10">
        <f>J86/C86</f>
        <v>0.87173913043478268</v>
      </c>
      <c r="M86" s="12"/>
    </row>
    <row r="87" spans="1:13">
      <c r="B87" s="2"/>
      <c r="C87" s="2"/>
      <c r="D87" s="2"/>
      <c r="G87" s="4"/>
      <c r="J87" s="2"/>
      <c r="K87" s="12"/>
      <c r="L87" s="12"/>
      <c r="M87" s="12"/>
    </row>
    <row r="88" spans="1:13">
      <c r="A88" s="7">
        <v>82.75</v>
      </c>
      <c r="B88" s="8"/>
      <c r="C88" s="11"/>
      <c r="D88" s="11"/>
      <c r="E88" s="11"/>
      <c r="F88" s="8"/>
      <c r="G88" s="11"/>
      <c r="H88" s="11"/>
      <c r="I88" s="11"/>
      <c r="J88" s="2"/>
      <c r="K88" s="12"/>
      <c r="L88" s="12"/>
      <c r="M88" s="12"/>
    </row>
    <row r="89" spans="1:13">
      <c r="A89" s="9">
        <v>19860114</v>
      </c>
      <c r="B89" s="10" t="s">
        <v>506</v>
      </c>
      <c r="C89" s="10"/>
      <c r="D89" s="12"/>
      <c r="E89" s="12"/>
      <c r="F89" s="10"/>
      <c r="G89" s="10"/>
      <c r="H89" s="12"/>
      <c r="I89" s="12"/>
      <c r="J89" s="2"/>
      <c r="K89" s="12"/>
      <c r="L89" s="12"/>
      <c r="M89" s="12"/>
    </row>
    <row r="90" spans="1:13">
      <c r="A90" s="9">
        <v>19860115</v>
      </c>
      <c r="B90" s="25" t="s">
        <v>33</v>
      </c>
      <c r="C90" s="10" t="s">
        <v>81</v>
      </c>
      <c r="D90" s="14" t="s">
        <v>526</v>
      </c>
      <c r="E90" s="12"/>
      <c r="F90" s="10"/>
      <c r="G90" s="10"/>
      <c r="H90" s="12"/>
      <c r="I90" s="12"/>
      <c r="J90" s="2"/>
      <c r="K90" s="12"/>
      <c r="L90" s="12"/>
      <c r="M90" s="12"/>
    </row>
    <row r="91" spans="1:13">
      <c r="A91" s="9">
        <v>19860116</v>
      </c>
      <c r="B91" s="25" t="s">
        <v>33</v>
      </c>
      <c r="C91" s="10"/>
      <c r="D91" s="14"/>
      <c r="E91" s="12"/>
      <c r="F91" s="10"/>
      <c r="G91" s="10"/>
      <c r="H91" s="12"/>
      <c r="I91" s="12"/>
      <c r="J91" s="2"/>
      <c r="K91" s="12"/>
      <c r="L91" s="12"/>
      <c r="M91" s="12"/>
    </row>
    <row r="92" spans="1:13">
      <c r="A92" s="9">
        <v>19860117</v>
      </c>
      <c r="B92" s="10" t="s">
        <v>507</v>
      </c>
      <c r="C92" s="10"/>
      <c r="D92" s="14"/>
      <c r="E92" s="12"/>
      <c r="F92" s="10"/>
      <c r="G92" s="10"/>
      <c r="H92" s="12"/>
      <c r="I92" s="12"/>
      <c r="J92" s="2"/>
      <c r="K92" s="12"/>
      <c r="L92" s="12"/>
      <c r="M92" s="12"/>
    </row>
    <row r="93" spans="1:13">
      <c r="A93" s="9">
        <v>19860118</v>
      </c>
      <c r="B93" s="25" t="s">
        <v>33</v>
      </c>
      <c r="C93" s="10"/>
      <c r="D93" s="14"/>
      <c r="E93" s="12"/>
      <c r="F93" s="10"/>
      <c r="G93" s="10"/>
      <c r="H93" s="12"/>
      <c r="I93" s="12"/>
      <c r="J93" s="2"/>
      <c r="K93" s="12"/>
      <c r="L93" s="12"/>
      <c r="M93" s="12"/>
    </row>
    <row r="94" spans="1:13">
      <c r="A94" s="9">
        <v>19860119</v>
      </c>
      <c r="B94" s="25" t="s">
        <v>33</v>
      </c>
      <c r="C94" s="10"/>
      <c r="D94" s="14"/>
      <c r="E94" s="12"/>
      <c r="F94" s="10"/>
      <c r="G94" s="10"/>
      <c r="H94" s="12"/>
      <c r="I94" s="12"/>
      <c r="J94" s="2"/>
      <c r="K94" s="12"/>
      <c r="L94" s="12"/>
      <c r="M94" s="12"/>
    </row>
    <row r="95" spans="1:13">
      <c r="A95" s="9">
        <v>19860218</v>
      </c>
      <c r="B95" s="25" t="s">
        <v>33</v>
      </c>
      <c r="C95" s="10"/>
      <c r="D95" s="26" t="s">
        <v>33</v>
      </c>
      <c r="E95" s="12"/>
      <c r="F95" s="10"/>
      <c r="G95" s="10"/>
      <c r="H95" s="12"/>
      <c r="I95" s="12"/>
      <c r="J95" s="2"/>
      <c r="K95" s="12"/>
      <c r="L95" s="12"/>
      <c r="M95" s="12"/>
    </row>
    <row r="96" spans="1:13">
      <c r="A96" s="9">
        <v>19860219</v>
      </c>
      <c r="B96" s="25" t="s">
        <v>33</v>
      </c>
      <c r="C96" s="10"/>
      <c r="D96" s="26" t="s">
        <v>33</v>
      </c>
      <c r="E96" s="12"/>
      <c r="F96" s="10"/>
      <c r="G96" s="10"/>
      <c r="H96" s="12"/>
      <c r="I96" s="12"/>
      <c r="J96" s="2"/>
      <c r="K96" s="12"/>
      <c r="L96" s="12"/>
      <c r="M96" s="12"/>
    </row>
    <row r="97" spans="1:13">
      <c r="A97" s="9">
        <v>19860225</v>
      </c>
      <c r="B97" s="25" t="s">
        <v>33</v>
      </c>
      <c r="C97" s="10" t="s">
        <v>118</v>
      </c>
      <c r="D97" s="14" t="s">
        <v>430</v>
      </c>
      <c r="E97" s="12"/>
      <c r="F97" s="10" t="s">
        <v>533</v>
      </c>
      <c r="G97" s="10" t="s">
        <v>59</v>
      </c>
      <c r="H97" s="12"/>
      <c r="I97" s="12"/>
      <c r="J97" s="2" t="s">
        <v>799</v>
      </c>
      <c r="K97" s="12"/>
      <c r="L97" s="10">
        <f>J97/C97</f>
        <v>3.2324324324324323</v>
      </c>
      <c r="M97" s="12"/>
    </row>
    <row r="98" spans="1:13">
      <c r="A98" s="9">
        <v>19860226</v>
      </c>
      <c r="B98" s="25" t="s">
        <v>33</v>
      </c>
      <c r="C98" s="10" t="s">
        <v>185</v>
      </c>
      <c r="D98" s="14" t="s">
        <v>212</v>
      </c>
      <c r="E98" s="12"/>
      <c r="F98" s="10"/>
      <c r="G98" s="10"/>
      <c r="H98" s="12"/>
      <c r="I98" s="12"/>
      <c r="J98" s="2" t="s">
        <v>800</v>
      </c>
      <c r="K98" s="10" t="s">
        <v>529</v>
      </c>
      <c r="L98" s="10">
        <f>J98/C98</f>
        <v>3.5771428571428574</v>
      </c>
      <c r="M98" s="12"/>
    </row>
    <row r="99" spans="1:13">
      <c r="A99" s="9">
        <v>19860305</v>
      </c>
      <c r="B99" s="25" t="s">
        <v>33</v>
      </c>
      <c r="C99" s="10"/>
      <c r="D99" s="14"/>
      <c r="E99" s="12"/>
      <c r="F99" s="10"/>
      <c r="G99" s="10"/>
      <c r="H99" s="12"/>
      <c r="I99" s="12"/>
      <c r="J99" s="2"/>
      <c r="K99" s="12"/>
      <c r="L99" s="12"/>
      <c r="M99" s="12"/>
    </row>
    <row r="100" spans="1:13">
      <c r="A100" s="9">
        <v>19860325</v>
      </c>
      <c r="B100" s="25" t="s">
        <v>33</v>
      </c>
      <c r="C100" s="10"/>
      <c r="D100" s="26" t="s">
        <v>33</v>
      </c>
      <c r="E100" s="12"/>
      <c r="F100" s="10"/>
      <c r="G100" s="10"/>
      <c r="H100" s="12"/>
      <c r="I100" s="12"/>
      <c r="J100" s="2" t="s">
        <v>801</v>
      </c>
      <c r="K100" s="12"/>
      <c r="L100" s="12"/>
      <c r="M100" s="12"/>
    </row>
    <row r="101" spans="1:13">
      <c r="A101" s="9">
        <v>19860326</v>
      </c>
      <c r="B101" s="25" t="s">
        <v>33</v>
      </c>
      <c r="C101" s="10"/>
      <c r="D101" s="26" t="s">
        <v>33</v>
      </c>
      <c r="E101" s="12"/>
      <c r="F101" s="10"/>
      <c r="G101" s="10"/>
      <c r="H101" s="12"/>
      <c r="I101" s="12"/>
      <c r="J101" s="2"/>
      <c r="K101" s="12"/>
      <c r="L101" s="12"/>
      <c r="M101" s="12"/>
    </row>
    <row r="102" spans="1:13">
      <c r="A102" s="9">
        <v>19860401</v>
      </c>
      <c r="B102" s="25" t="s">
        <v>33</v>
      </c>
      <c r="C102" s="10"/>
      <c r="D102" s="14"/>
      <c r="E102" s="12"/>
      <c r="F102" s="10"/>
      <c r="G102" s="10"/>
      <c r="H102" s="12"/>
      <c r="I102" s="12"/>
      <c r="J102" s="2"/>
      <c r="K102" s="12"/>
      <c r="L102" s="12"/>
      <c r="M102" s="12"/>
    </row>
    <row r="103" spans="1:13">
      <c r="A103" s="9">
        <v>19860402</v>
      </c>
      <c r="B103" s="25" t="s">
        <v>33</v>
      </c>
      <c r="C103" s="10"/>
      <c r="D103" s="14"/>
      <c r="E103" s="12"/>
      <c r="F103" s="10"/>
      <c r="G103" s="10"/>
      <c r="H103" s="12"/>
      <c r="I103" s="12"/>
      <c r="J103" s="2"/>
      <c r="K103" s="12"/>
      <c r="L103" s="12"/>
      <c r="M103" s="12"/>
    </row>
    <row r="104" spans="1:13">
      <c r="A104" s="9">
        <v>19860403</v>
      </c>
      <c r="B104" s="25" t="s">
        <v>33</v>
      </c>
      <c r="C104" s="10"/>
      <c r="D104" s="14"/>
      <c r="E104" s="12"/>
      <c r="F104" s="10"/>
      <c r="G104" s="10"/>
      <c r="H104" s="12"/>
      <c r="I104" s="12"/>
      <c r="J104" s="2"/>
      <c r="K104" s="12"/>
      <c r="L104" s="12"/>
      <c r="M104" s="12"/>
    </row>
    <row r="105" spans="1:13">
      <c r="A105" s="9">
        <v>19860408</v>
      </c>
      <c r="B105" s="10" t="s">
        <v>508</v>
      </c>
      <c r="C105" s="10"/>
      <c r="D105" s="14"/>
      <c r="E105" s="12"/>
      <c r="F105" s="10"/>
      <c r="G105" s="10"/>
      <c r="H105" s="12"/>
      <c r="I105" s="12"/>
      <c r="J105" s="2" t="s">
        <v>802</v>
      </c>
      <c r="K105" s="10" t="s">
        <v>536</v>
      </c>
      <c r="L105" s="10">
        <f>J105/B105</f>
        <v>2.887234042553191</v>
      </c>
      <c r="M105" s="12"/>
    </row>
    <row r="106" spans="1:13">
      <c r="A106" s="9">
        <v>19860409</v>
      </c>
      <c r="B106" s="10" t="s">
        <v>509</v>
      </c>
      <c r="C106" s="10"/>
      <c r="D106" s="14"/>
      <c r="E106" s="12"/>
      <c r="F106" s="10"/>
      <c r="G106" s="10"/>
      <c r="H106" s="12"/>
      <c r="I106" s="12"/>
      <c r="J106" s="2" t="s">
        <v>115</v>
      </c>
      <c r="K106" s="10" t="s">
        <v>803</v>
      </c>
      <c r="L106" s="10">
        <f>J106/B106</f>
        <v>0.88043478260869568</v>
      </c>
      <c r="M106" s="12"/>
    </row>
    <row r="107" spans="1:13">
      <c r="A107" s="9">
        <v>19860422</v>
      </c>
      <c r="B107" s="10" t="s">
        <v>510</v>
      </c>
      <c r="C107" s="10"/>
      <c r="D107" s="14"/>
      <c r="E107" s="12"/>
      <c r="F107" s="10"/>
      <c r="G107" s="10"/>
      <c r="H107" s="12"/>
      <c r="I107" s="12"/>
      <c r="J107" s="2"/>
      <c r="K107" s="10"/>
      <c r="L107" s="12"/>
      <c r="M107" s="12"/>
    </row>
    <row r="108" spans="1:13">
      <c r="A108" s="9">
        <v>19860423</v>
      </c>
      <c r="B108" s="10" t="s">
        <v>511</v>
      </c>
      <c r="C108" s="10"/>
      <c r="D108" s="14"/>
      <c r="E108" s="12"/>
      <c r="F108" s="10"/>
      <c r="G108" s="10"/>
      <c r="H108" s="12"/>
      <c r="I108" s="12"/>
      <c r="J108" s="2"/>
      <c r="K108" s="10"/>
      <c r="L108" s="12"/>
      <c r="M108" s="12"/>
    </row>
    <row r="109" spans="1:13">
      <c r="A109" s="9">
        <v>19860424</v>
      </c>
      <c r="B109" s="25" t="s">
        <v>33</v>
      </c>
      <c r="C109" s="10"/>
      <c r="D109" s="14"/>
      <c r="E109" s="12"/>
      <c r="F109" s="10"/>
      <c r="G109" s="10"/>
      <c r="H109" s="12"/>
      <c r="I109" s="12"/>
      <c r="J109" s="2"/>
      <c r="K109" s="10"/>
      <c r="L109" s="12"/>
      <c r="M109" s="12"/>
    </row>
    <row r="110" spans="1:13">
      <c r="A110" s="9">
        <v>19860425</v>
      </c>
      <c r="B110" s="10" t="s">
        <v>508</v>
      </c>
      <c r="C110" s="10"/>
      <c r="D110" s="14"/>
      <c r="E110" s="12"/>
      <c r="F110" s="10"/>
      <c r="G110" s="10"/>
      <c r="H110" s="12"/>
      <c r="I110" s="12"/>
      <c r="J110" s="2"/>
      <c r="K110" s="2"/>
    </row>
    <row r="111" spans="1:13">
      <c r="A111" s="9">
        <v>19860428</v>
      </c>
      <c r="B111" s="25" t="s">
        <v>33</v>
      </c>
      <c r="C111" s="10"/>
      <c r="D111" s="14"/>
      <c r="E111" s="12"/>
      <c r="F111" s="10"/>
      <c r="G111" s="10"/>
      <c r="H111" s="12"/>
      <c r="I111" s="12"/>
      <c r="J111" s="2"/>
      <c r="K111" s="8"/>
    </row>
    <row r="112" spans="1:13">
      <c r="A112" s="9">
        <v>19860429</v>
      </c>
      <c r="B112" s="10" t="s">
        <v>512</v>
      </c>
      <c r="C112" s="10"/>
      <c r="D112" s="14"/>
      <c r="E112" s="12"/>
      <c r="F112" s="10"/>
      <c r="G112" s="10"/>
      <c r="H112" s="12"/>
      <c r="I112" s="12"/>
      <c r="J112" s="2"/>
      <c r="K112" s="8"/>
    </row>
    <row r="113" spans="1:12">
      <c r="A113" s="9">
        <v>19860506</v>
      </c>
      <c r="B113" s="25" t="s">
        <v>33</v>
      </c>
      <c r="C113" s="10"/>
      <c r="D113" s="14"/>
      <c r="E113" s="12"/>
      <c r="F113" s="10"/>
      <c r="G113" s="10"/>
      <c r="H113" s="12"/>
      <c r="I113" s="12"/>
      <c r="J113" s="2"/>
      <c r="K113" s="8"/>
    </row>
    <row r="114" spans="1:12">
      <c r="A114" s="9">
        <v>19860507</v>
      </c>
      <c r="B114" s="25" t="s">
        <v>33</v>
      </c>
      <c r="C114" s="10"/>
      <c r="D114" s="14"/>
      <c r="E114" s="12"/>
      <c r="F114" s="10"/>
      <c r="G114" s="10"/>
      <c r="H114" s="12"/>
      <c r="I114" s="12"/>
      <c r="J114" s="2"/>
      <c r="K114" s="17"/>
    </row>
    <row r="115" spans="1:12">
      <c r="A115" s="9">
        <v>19860521</v>
      </c>
      <c r="B115" s="25" t="s">
        <v>33</v>
      </c>
      <c r="C115" s="10" t="s">
        <v>63</v>
      </c>
      <c r="D115" s="14" t="s">
        <v>527</v>
      </c>
      <c r="E115" s="12"/>
      <c r="F115" s="10" t="s">
        <v>534</v>
      </c>
      <c r="G115" s="10" t="s">
        <v>35</v>
      </c>
      <c r="H115" s="12"/>
      <c r="I115" s="12"/>
      <c r="J115" s="2"/>
      <c r="K115" s="17"/>
    </row>
    <row r="116" spans="1:12">
      <c r="A116" s="9">
        <v>19860522</v>
      </c>
      <c r="B116" s="10" t="s">
        <v>513</v>
      </c>
      <c r="C116" s="10"/>
      <c r="D116" s="14"/>
      <c r="E116" s="12"/>
      <c r="F116" s="10"/>
      <c r="G116" s="10"/>
      <c r="H116" s="12"/>
      <c r="I116" s="12"/>
      <c r="J116" s="2" t="s">
        <v>790</v>
      </c>
      <c r="K116" s="8" t="s">
        <v>804</v>
      </c>
      <c r="L116" s="2">
        <f>J116/B116</f>
        <v>0.86458333333333337</v>
      </c>
    </row>
    <row r="117" spans="1:12">
      <c r="A117" s="9">
        <v>19860527</v>
      </c>
      <c r="B117" s="10" t="s">
        <v>509</v>
      </c>
      <c r="C117" s="10"/>
      <c r="D117" s="14"/>
      <c r="E117" s="12"/>
      <c r="F117" s="10"/>
      <c r="G117" s="10"/>
      <c r="H117" s="12"/>
      <c r="I117" s="12"/>
      <c r="J117" s="2"/>
      <c r="K117" s="8"/>
    </row>
    <row r="118" spans="1:12">
      <c r="A118" s="9">
        <v>19860528</v>
      </c>
      <c r="B118" s="10" t="s">
        <v>508</v>
      </c>
      <c r="C118" s="10"/>
      <c r="D118" s="14"/>
      <c r="E118" s="12"/>
      <c r="F118" s="10"/>
      <c r="G118" s="10"/>
      <c r="H118" s="12"/>
      <c r="I118" s="12"/>
      <c r="J118" s="2"/>
      <c r="K118" s="8"/>
    </row>
    <row r="119" spans="1:12">
      <c r="A119" s="9">
        <v>19860604</v>
      </c>
      <c r="B119" s="25" t="s">
        <v>33</v>
      </c>
      <c r="C119" s="10"/>
      <c r="D119" s="14"/>
      <c r="E119" s="12"/>
      <c r="F119" s="10"/>
      <c r="G119" s="10"/>
      <c r="H119" s="12"/>
      <c r="I119" s="12"/>
      <c r="J119" s="2"/>
      <c r="K119" s="8"/>
    </row>
    <row r="120" spans="1:12">
      <c r="A120" s="9">
        <v>19860605</v>
      </c>
      <c r="B120" s="25" t="s">
        <v>33</v>
      </c>
      <c r="C120" s="10"/>
      <c r="D120" s="14"/>
      <c r="E120" s="12"/>
      <c r="F120" s="10"/>
      <c r="G120" s="10"/>
      <c r="H120" s="12"/>
      <c r="I120" s="12"/>
      <c r="J120" s="2"/>
      <c r="K120" s="8"/>
    </row>
    <row r="121" spans="1:12">
      <c r="A121" s="9">
        <v>19860709</v>
      </c>
      <c r="B121" s="25" t="s">
        <v>33</v>
      </c>
      <c r="C121" s="10"/>
      <c r="D121" s="14"/>
      <c r="E121" s="12"/>
      <c r="F121" s="10"/>
      <c r="G121" s="10"/>
      <c r="H121" s="12"/>
      <c r="I121" s="12"/>
      <c r="J121" s="2"/>
      <c r="K121" s="8"/>
    </row>
    <row r="122" spans="1:12">
      <c r="A122" s="9">
        <v>19860710</v>
      </c>
      <c r="B122" s="25" t="s">
        <v>33</v>
      </c>
      <c r="C122" s="10"/>
      <c r="D122" s="14"/>
      <c r="E122" s="12"/>
      <c r="F122" s="10"/>
      <c r="G122" s="10"/>
      <c r="H122" s="12"/>
      <c r="I122" s="12"/>
      <c r="J122" s="2"/>
      <c r="K122" s="8"/>
    </row>
    <row r="123" spans="1:12">
      <c r="A123" s="9">
        <v>19860715</v>
      </c>
      <c r="B123" s="25" t="s">
        <v>33</v>
      </c>
      <c r="C123" s="10"/>
      <c r="D123" s="26" t="s">
        <v>33</v>
      </c>
      <c r="E123" s="12"/>
      <c r="F123" s="10"/>
      <c r="G123" s="10"/>
      <c r="H123" s="12"/>
      <c r="I123" s="12"/>
      <c r="J123" s="2"/>
      <c r="K123" s="8"/>
    </row>
    <row r="124" spans="1:12">
      <c r="A124" s="9">
        <v>19860716</v>
      </c>
      <c r="B124" s="25" t="s">
        <v>33</v>
      </c>
      <c r="C124" s="10"/>
      <c r="D124" s="26" t="s">
        <v>33</v>
      </c>
      <c r="E124" s="12"/>
      <c r="F124" s="10"/>
      <c r="G124" s="10"/>
      <c r="H124" s="12"/>
      <c r="I124" s="10"/>
      <c r="J124" s="2"/>
      <c r="K124" s="8"/>
    </row>
    <row r="125" spans="1:12">
      <c r="A125" s="9">
        <v>19860722</v>
      </c>
      <c r="B125" s="25" t="s">
        <v>33</v>
      </c>
      <c r="C125" s="10"/>
      <c r="D125" s="26" t="s">
        <v>33</v>
      </c>
      <c r="E125" s="12"/>
      <c r="F125" s="10"/>
      <c r="G125" s="10"/>
      <c r="H125" s="12"/>
      <c r="I125" s="10"/>
      <c r="J125" s="2"/>
      <c r="K125" s="8"/>
    </row>
    <row r="126" spans="1:12">
      <c r="A126" s="9">
        <v>19860723</v>
      </c>
      <c r="B126" s="25" t="s">
        <v>33</v>
      </c>
      <c r="C126" s="10"/>
      <c r="D126" s="26" t="s">
        <v>33</v>
      </c>
      <c r="E126" s="12"/>
      <c r="F126" s="10"/>
      <c r="G126" s="10"/>
      <c r="H126" s="12"/>
      <c r="I126" s="10"/>
      <c r="J126" s="2"/>
      <c r="K126" s="8"/>
    </row>
    <row r="127" spans="1:12">
      <c r="A127" s="9">
        <v>19860729</v>
      </c>
      <c r="B127" s="25" t="s">
        <v>33</v>
      </c>
      <c r="C127" s="10"/>
      <c r="D127" s="26" t="s">
        <v>33</v>
      </c>
      <c r="E127" s="12"/>
      <c r="F127" s="10"/>
      <c r="G127" s="10"/>
      <c r="H127" s="12"/>
      <c r="I127" s="10"/>
      <c r="J127" s="2"/>
      <c r="K127" s="8"/>
    </row>
    <row r="128" spans="1:12">
      <c r="A128" s="9">
        <v>19860730</v>
      </c>
      <c r="B128" s="25" t="s">
        <v>33</v>
      </c>
      <c r="C128" s="10"/>
      <c r="D128" s="26" t="s">
        <v>33</v>
      </c>
      <c r="E128" s="12"/>
      <c r="F128" s="10"/>
      <c r="G128" s="10"/>
      <c r="H128" s="12"/>
      <c r="I128" s="10"/>
      <c r="J128" s="2"/>
      <c r="K128" s="8"/>
    </row>
    <row r="129" spans="1:12">
      <c r="A129" s="9">
        <v>19860805</v>
      </c>
      <c r="B129" s="25" t="s">
        <v>33</v>
      </c>
      <c r="C129" s="10"/>
      <c r="D129" s="26" t="s">
        <v>33</v>
      </c>
      <c r="E129" s="12"/>
      <c r="F129" s="10"/>
      <c r="G129" s="10"/>
      <c r="H129" s="12"/>
      <c r="I129" s="10"/>
      <c r="J129" s="2"/>
      <c r="K129" s="8"/>
    </row>
    <row r="130" spans="1:12">
      <c r="A130" s="9">
        <v>19860806</v>
      </c>
      <c r="B130" s="25" t="s">
        <v>33</v>
      </c>
      <c r="C130" s="10" t="s">
        <v>81</v>
      </c>
      <c r="D130" s="14" t="s">
        <v>528</v>
      </c>
      <c r="E130" s="12"/>
      <c r="F130" s="10"/>
      <c r="G130" s="10"/>
      <c r="H130" s="12"/>
      <c r="I130" s="10"/>
      <c r="J130" s="2"/>
      <c r="K130" s="8"/>
    </row>
    <row r="131" spans="1:12">
      <c r="A131" s="9">
        <v>19860812</v>
      </c>
      <c r="B131" s="25" t="s">
        <v>33</v>
      </c>
      <c r="C131" s="10" t="s">
        <v>30</v>
      </c>
      <c r="D131" s="14" t="s">
        <v>529</v>
      </c>
      <c r="E131" s="12"/>
      <c r="F131" s="10" t="s">
        <v>535</v>
      </c>
      <c r="G131" s="10" t="s">
        <v>80</v>
      </c>
      <c r="H131" s="12"/>
      <c r="I131" s="10" t="s">
        <v>532</v>
      </c>
      <c r="J131" s="2"/>
      <c r="K131" s="8"/>
      <c r="L131" s="2">
        <f>G131/C131</f>
        <v>1.0666666666666667</v>
      </c>
    </row>
    <row r="132" spans="1:12">
      <c r="A132" s="9">
        <v>19860813</v>
      </c>
      <c r="B132" s="10" t="s">
        <v>510</v>
      </c>
      <c r="C132" s="10"/>
      <c r="D132" s="14"/>
      <c r="E132" s="12"/>
      <c r="F132" s="10"/>
      <c r="G132" s="10"/>
      <c r="H132" s="12"/>
      <c r="I132" s="10"/>
      <c r="J132" s="2"/>
      <c r="K132" s="8"/>
    </row>
    <row r="133" spans="1:12">
      <c r="A133" s="9">
        <v>19860827</v>
      </c>
      <c r="B133" s="10" t="s">
        <v>514</v>
      </c>
      <c r="C133" s="10"/>
      <c r="D133" s="14"/>
      <c r="E133" s="12"/>
      <c r="F133" s="10"/>
      <c r="G133" s="10"/>
      <c r="H133" s="12"/>
      <c r="I133" s="10"/>
      <c r="J133" s="2"/>
      <c r="K133" s="8"/>
    </row>
    <row r="134" spans="1:12">
      <c r="A134" s="9">
        <v>19860828</v>
      </c>
      <c r="B134" s="10" t="s">
        <v>515</v>
      </c>
      <c r="C134" s="10"/>
      <c r="D134" s="14"/>
      <c r="E134" s="12"/>
      <c r="F134" s="10"/>
      <c r="G134" s="10"/>
      <c r="H134" s="12"/>
      <c r="I134" s="10"/>
      <c r="J134" s="2"/>
      <c r="K134" s="8"/>
    </row>
    <row r="135" spans="1:12">
      <c r="A135" s="9">
        <v>19860902</v>
      </c>
      <c r="B135" s="10" t="s">
        <v>516</v>
      </c>
      <c r="C135" s="10"/>
      <c r="D135" s="14"/>
      <c r="E135" s="12"/>
      <c r="F135" s="10"/>
      <c r="G135" s="10"/>
      <c r="H135" s="12"/>
      <c r="I135" s="10"/>
      <c r="J135" s="2"/>
      <c r="K135" s="8"/>
    </row>
    <row r="136" spans="1:12">
      <c r="A136" s="9">
        <v>19860903</v>
      </c>
      <c r="B136" s="10" t="s">
        <v>517</v>
      </c>
      <c r="C136" s="10"/>
      <c r="D136" s="14"/>
      <c r="E136" s="12"/>
      <c r="F136" s="10"/>
      <c r="G136" s="10"/>
      <c r="H136" s="12"/>
      <c r="I136" s="10"/>
      <c r="J136" s="2"/>
      <c r="K136" s="8"/>
    </row>
    <row r="137" spans="1:12">
      <c r="A137" s="9">
        <v>19860905</v>
      </c>
      <c r="B137" s="10" t="s">
        <v>516</v>
      </c>
      <c r="C137" s="10"/>
      <c r="D137" s="14"/>
      <c r="E137" s="12"/>
      <c r="F137" s="10"/>
      <c r="G137" s="10"/>
      <c r="H137" s="12"/>
      <c r="I137" s="10"/>
      <c r="J137" s="2" t="s">
        <v>41</v>
      </c>
      <c r="K137" s="8" t="s">
        <v>526</v>
      </c>
      <c r="L137" s="2">
        <f>J137/B137</f>
        <v>1</v>
      </c>
    </row>
    <row r="138" spans="1:12">
      <c r="A138" s="9">
        <v>19860910</v>
      </c>
      <c r="B138" s="25" t="s">
        <v>33</v>
      </c>
      <c r="C138" s="10" t="s">
        <v>182</v>
      </c>
      <c r="D138" s="14" t="s">
        <v>530</v>
      </c>
      <c r="E138" s="12"/>
      <c r="F138" s="10" t="s">
        <v>534</v>
      </c>
      <c r="G138" s="10" t="s">
        <v>80</v>
      </c>
      <c r="H138" s="12"/>
      <c r="I138" s="10" t="s">
        <v>536</v>
      </c>
      <c r="J138" s="2" t="s">
        <v>805</v>
      </c>
      <c r="K138" s="8"/>
    </row>
    <row r="139" spans="1:12">
      <c r="A139" s="9">
        <v>19860911</v>
      </c>
      <c r="B139" s="10" t="s">
        <v>518</v>
      </c>
      <c r="C139" s="10"/>
      <c r="D139" s="14"/>
      <c r="E139" s="12"/>
      <c r="F139" s="10"/>
      <c r="G139" s="10"/>
      <c r="H139" s="12"/>
      <c r="I139" s="12"/>
      <c r="J139" s="2" t="s">
        <v>806</v>
      </c>
      <c r="K139" s="8"/>
      <c r="L139" s="2">
        <f>J139/B139</f>
        <v>1.0088888888888889</v>
      </c>
    </row>
    <row r="140" spans="1:12">
      <c r="A140" s="9">
        <v>19860923</v>
      </c>
      <c r="B140" s="25" t="s">
        <v>33</v>
      </c>
      <c r="C140" s="10"/>
      <c r="D140" s="14"/>
      <c r="E140" s="12"/>
      <c r="F140" s="10"/>
      <c r="G140" s="10"/>
      <c r="H140" s="12"/>
      <c r="I140" s="12"/>
      <c r="J140" s="2"/>
      <c r="K140" s="8"/>
    </row>
    <row r="141" spans="1:12">
      <c r="A141" s="9">
        <v>19860924</v>
      </c>
      <c r="B141" s="25" t="s">
        <v>33</v>
      </c>
      <c r="C141" s="10"/>
      <c r="D141" s="14"/>
      <c r="E141" s="12"/>
      <c r="F141" s="10"/>
      <c r="G141" s="10"/>
      <c r="H141" s="12"/>
      <c r="I141" s="12"/>
      <c r="J141" s="2"/>
      <c r="K141" s="8"/>
    </row>
    <row r="142" spans="1:12">
      <c r="A142" s="9">
        <v>19860925</v>
      </c>
      <c r="B142" s="25" t="s">
        <v>33</v>
      </c>
      <c r="C142" s="10"/>
      <c r="D142" s="14"/>
      <c r="E142" s="12"/>
      <c r="F142" s="10"/>
      <c r="G142" s="10"/>
      <c r="H142" s="12"/>
      <c r="I142" s="12"/>
      <c r="J142" s="2"/>
      <c r="K142" s="8"/>
    </row>
    <row r="143" spans="1:12">
      <c r="A143" s="9">
        <v>19860926</v>
      </c>
      <c r="B143" s="25" t="s">
        <v>33</v>
      </c>
      <c r="C143" s="10"/>
      <c r="D143" s="14"/>
      <c r="E143" s="12"/>
      <c r="F143" s="10"/>
      <c r="G143" s="10"/>
      <c r="H143" s="12"/>
      <c r="I143" s="12"/>
      <c r="J143" s="2"/>
      <c r="K143" s="8"/>
    </row>
    <row r="144" spans="1:12">
      <c r="A144" s="9">
        <v>19860930</v>
      </c>
      <c r="B144" s="25" t="s">
        <v>33</v>
      </c>
      <c r="C144" s="10"/>
      <c r="D144" s="26" t="s">
        <v>33</v>
      </c>
      <c r="E144" s="12"/>
      <c r="F144" s="10"/>
      <c r="G144" s="10"/>
      <c r="H144" s="12"/>
      <c r="I144" s="12"/>
      <c r="J144" s="2"/>
      <c r="K144" s="8"/>
    </row>
    <row r="145" spans="1:12">
      <c r="A145" s="9">
        <v>19861001</v>
      </c>
      <c r="B145" s="25" t="s">
        <v>33</v>
      </c>
      <c r="C145" s="10" t="s">
        <v>185</v>
      </c>
      <c r="D145" s="14" t="s">
        <v>531</v>
      </c>
      <c r="E145" s="12"/>
      <c r="F145" s="10"/>
      <c r="G145" s="10"/>
      <c r="H145" s="12"/>
      <c r="I145" s="12"/>
      <c r="J145" s="2" t="s">
        <v>807</v>
      </c>
      <c r="K145" s="8" t="s">
        <v>252</v>
      </c>
      <c r="L145" s="2">
        <f>J145/C145</f>
        <v>1.1171428571428572</v>
      </c>
    </row>
    <row r="146" spans="1:12">
      <c r="A146" s="9">
        <v>19861007</v>
      </c>
      <c r="B146" s="25" t="s">
        <v>33</v>
      </c>
      <c r="C146" s="10"/>
      <c r="D146" s="14"/>
      <c r="E146" s="12"/>
      <c r="F146" s="10"/>
      <c r="G146" s="10"/>
      <c r="H146" s="12"/>
      <c r="I146" s="12"/>
      <c r="J146" s="2"/>
      <c r="K146" s="8"/>
    </row>
    <row r="147" spans="1:12">
      <c r="A147" s="9">
        <v>19861008</v>
      </c>
      <c r="B147" s="10" t="s">
        <v>519</v>
      </c>
      <c r="C147" s="10"/>
      <c r="D147" s="14"/>
      <c r="E147" s="12"/>
      <c r="F147" s="10"/>
      <c r="G147" s="10"/>
      <c r="H147" s="12"/>
      <c r="I147" s="12"/>
      <c r="J147" s="2"/>
      <c r="K147" s="8"/>
    </row>
    <row r="148" spans="1:12">
      <c r="A148" s="9">
        <v>19861021</v>
      </c>
      <c r="B148" s="25" t="s">
        <v>33</v>
      </c>
      <c r="C148" s="10"/>
      <c r="D148" s="26" t="s">
        <v>33</v>
      </c>
      <c r="E148" s="12"/>
      <c r="F148" s="10"/>
      <c r="G148" s="10"/>
      <c r="H148" s="12"/>
      <c r="I148" s="12"/>
      <c r="J148" s="2"/>
      <c r="K148" s="8"/>
    </row>
    <row r="149" spans="1:12">
      <c r="A149" s="9">
        <v>19861022</v>
      </c>
      <c r="B149" s="25" t="s">
        <v>33</v>
      </c>
      <c r="C149" s="10"/>
      <c r="D149" s="26" t="s">
        <v>33</v>
      </c>
      <c r="E149" s="12"/>
      <c r="F149" s="10"/>
      <c r="G149" s="10"/>
      <c r="H149" s="12"/>
      <c r="I149" s="12"/>
      <c r="J149" s="2"/>
      <c r="K149" s="8"/>
    </row>
    <row r="150" spans="1:12">
      <c r="A150" s="9">
        <v>19861026</v>
      </c>
      <c r="B150" s="25" t="s">
        <v>33</v>
      </c>
      <c r="C150" s="10"/>
      <c r="D150" s="14"/>
      <c r="E150" s="12"/>
      <c r="F150" s="10"/>
      <c r="G150" s="10"/>
      <c r="H150" s="12"/>
      <c r="I150" s="12"/>
      <c r="J150" s="2"/>
      <c r="K150" s="8"/>
    </row>
    <row r="151" spans="1:12">
      <c r="A151" s="9">
        <v>19861027</v>
      </c>
      <c r="B151" s="25" t="s">
        <v>33</v>
      </c>
      <c r="C151" s="10"/>
      <c r="D151" s="14"/>
      <c r="E151" s="12"/>
      <c r="F151" s="10"/>
      <c r="G151" s="10"/>
      <c r="H151" s="12"/>
      <c r="I151" s="12"/>
      <c r="J151" s="2"/>
      <c r="K151" s="8"/>
    </row>
    <row r="152" spans="1:12">
      <c r="A152" s="9">
        <v>19861029</v>
      </c>
      <c r="B152" s="10" t="s">
        <v>520</v>
      </c>
      <c r="C152" s="10"/>
      <c r="D152" s="14"/>
      <c r="E152" s="12"/>
      <c r="F152" s="10"/>
      <c r="G152" s="10"/>
      <c r="H152" s="12"/>
      <c r="I152" s="12"/>
      <c r="J152" s="2"/>
      <c r="K152" s="8"/>
    </row>
    <row r="153" spans="1:12">
      <c r="A153" s="9">
        <v>19861030</v>
      </c>
      <c r="B153" s="10" t="s">
        <v>521</v>
      </c>
      <c r="C153" s="10"/>
      <c r="D153" s="14"/>
      <c r="E153" s="12"/>
      <c r="F153" s="10"/>
      <c r="G153" s="10"/>
      <c r="H153" s="12"/>
      <c r="I153" s="12"/>
      <c r="J153" s="2"/>
      <c r="K153" s="8"/>
    </row>
    <row r="154" spans="1:12">
      <c r="A154" s="9">
        <v>19861102</v>
      </c>
      <c r="B154" s="10" t="s">
        <v>522</v>
      </c>
      <c r="C154" s="10"/>
      <c r="D154" s="14"/>
      <c r="E154" s="12"/>
      <c r="F154" s="10"/>
      <c r="G154" s="10"/>
      <c r="H154" s="12"/>
      <c r="I154" s="12"/>
      <c r="J154" s="2" t="s">
        <v>808</v>
      </c>
      <c r="K154" s="8" t="s">
        <v>809</v>
      </c>
      <c r="L154" s="2">
        <f>J154/B154</f>
        <v>0.58936170212765959</v>
      </c>
    </row>
    <row r="155" spans="1:12">
      <c r="A155" s="9">
        <v>19861104</v>
      </c>
      <c r="B155" s="25" t="s">
        <v>33</v>
      </c>
      <c r="C155" s="10"/>
      <c r="D155" s="14"/>
      <c r="E155" s="12"/>
      <c r="F155" s="10"/>
      <c r="G155" s="10"/>
      <c r="H155" s="12"/>
      <c r="I155" s="12"/>
      <c r="J155" s="2"/>
      <c r="K155" s="8"/>
    </row>
    <row r="156" spans="1:12">
      <c r="A156" s="9">
        <v>19861105</v>
      </c>
      <c r="B156" s="25" t="s">
        <v>33</v>
      </c>
      <c r="C156" s="10"/>
      <c r="D156" s="14"/>
      <c r="E156" s="12"/>
      <c r="F156" s="10"/>
      <c r="G156" s="10"/>
      <c r="H156" s="12"/>
      <c r="I156" s="12"/>
      <c r="J156" s="2"/>
      <c r="K156" s="8"/>
    </row>
    <row r="157" spans="1:12">
      <c r="A157" s="9">
        <v>19861111</v>
      </c>
      <c r="B157" s="25" t="s">
        <v>33</v>
      </c>
      <c r="C157" s="10" t="s">
        <v>71</v>
      </c>
      <c r="D157" s="14" t="s">
        <v>532</v>
      </c>
      <c r="E157" s="12"/>
      <c r="F157" s="10"/>
      <c r="G157" s="10"/>
      <c r="H157" s="12"/>
      <c r="I157" s="12"/>
      <c r="J157" s="2" t="s">
        <v>810</v>
      </c>
      <c r="K157" s="8" t="s">
        <v>811</v>
      </c>
      <c r="L157" s="2">
        <f>J157/C157</f>
        <v>4.9049999999999994</v>
      </c>
    </row>
    <row r="158" spans="1:12">
      <c r="A158" s="9">
        <v>19861111</v>
      </c>
      <c r="B158" s="25" t="s">
        <v>33</v>
      </c>
      <c r="C158" s="10"/>
      <c r="D158" s="14"/>
      <c r="E158" s="12"/>
      <c r="F158" s="10"/>
      <c r="G158" s="10"/>
      <c r="H158" s="12"/>
      <c r="I158" s="12"/>
      <c r="J158" s="2"/>
      <c r="K158" s="8"/>
    </row>
    <row r="159" spans="1:12">
      <c r="A159" s="9">
        <v>19861112</v>
      </c>
      <c r="B159" s="25" t="s">
        <v>33</v>
      </c>
      <c r="C159" s="10" t="s">
        <v>125</v>
      </c>
      <c r="D159" s="14" t="s">
        <v>532</v>
      </c>
      <c r="E159" s="12"/>
      <c r="F159" s="10"/>
      <c r="G159" s="10"/>
      <c r="H159" s="12"/>
      <c r="I159" s="12"/>
      <c r="J159" s="2" t="s">
        <v>812</v>
      </c>
      <c r="K159" s="8" t="s">
        <v>252</v>
      </c>
      <c r="L159" s="2">
        <f>J159/C159</f>
        <v>1.0452380952380953</v>
      </c>
    </row>
    <row r="160" spans="1:12">
      <c r="A160" s="9">
        <v>19861112</v>
      </c>
      <c r="B160" s="25" t="s">
        <v>33</v>
      </c>
      <c r="C160" s="10"/>
      <c r="D160" s="14"/>
      <c r="E160" s="12"/>
      <c r="F160" s="10"/>
      <c r="G160" s="10"/>
      <c r="H160" s="12"/>
      <c r="I160" s="12"/>
      <c r="J160" s="2"/>
      <c r="K160" s="8"/>
    </row>
    <row r="161" spans="1:12">
      <c r="A161" s="9">
        <v>19861119</v>
      </c>
      <c r="B161" s="10" t="s">
        <v>523</v>
      </c>
      <c r="C161" s="10"/>
      <c r="D161" s="14"/>
      <c r="E161" s="12"/>
      <c r="F161" s="10"/>
      <c r="G161" s="10"/>
      <c r="H161" s="12"/>
      <c r="I161" s="12"/>
      <c r="J161" s="2"/>
      <c r="K161" s="8"/>
    </row>
    <row r="162" spans="1:12">
      <c r="A162" s="9">
        <v>19861120</v>
      </c>
      <c r="B162" s="10" t="s">
        <v>524</v>
      </c>
      <c r="C162" s="10"/>
      <c r="D162" s="14"/>
      <c r="E162" s="12"/>
      <c r="F162" s="10"/>
      <c r="G162" s="10"/>
      <c r="H162" s="12"/>
      <c r="I162" s="12"/>
      <c r="J162" s="2"/>
      <c r="K162" s="8"/>
    </row>
    <row r="163" spans="1:12">
      <c r="A163" s="9">
        <v>19861210</v>
      </c>
      <c r="B163" s="10" t="s">
        <v>525</v>
      </c>
      <c r="C163" s="10"/>
      <c r="D163" s="14"/>
      <c r="E163" s="12"/>
      <c r="F163" s="10"/>
      <c r="G163" s="10"/>
      <c r="H163" s="12"/>
      <c r="I163" s="12"/>
      <c r="J163" s="2" t="s">
        <v>813</v>
      </c>
      <c r="K163" s="8" t="s">
        <v>17</v>
      </c>
      <c r="L163" s="2">
        <f>J163/B163</f>
        <v>1.0750000000000002</v>
      </c>
    </row>
    <row r="164" spans="1:12">
      <c r="A164" s="9">
        <v>19861211</v>
      </c>
      <c r="B164" s="25" t="s">
        <v>33</v>
      </c>
      <c r="C164" s="10"/>
      <c r="D164" s="14"/>
      <c r="E164" s="12"/>
      <c r="F164" s="10"/>
      <c r="G164" s="10"/>
      <c r="H164" s="12"/>
      <c r="I164" s="12"/>
      <c r="J164" s="2"/>
      <c r="K164" s="8"/>
    </row>
    <row r="165" spans="1:12">
      <c r="B165" s="2"/>
      <c r="C165" s="2"/>
      <c r="D165" s="2"/>
      <c r="G165" s="6"/>
      <c r="J165" s="2"/>
      <c r="K165" s="8"/>
    </row>
    <row r="166" spans="1:12">
      <c r="A166" s="7">
        <v>82.791666666666671</v>
      </c>
      <c r="B166" s="8"/>
      <c r="C166" s="8"/>
      <c r="D166" s="11"/>
      <c r="E166" s="11"/>
      <c r="F166" s="11"/>
      <c r="G166" s="11"/>
      <c r="H166" s="11"/>
      <c r="I166" s="11"/>
      <c r="J166" s="2"/>
      <c r="K166" s="8"/>
    </row>
    <row r="167" spans="1:12">
      <c r="A167" s="15">
        <v>19870113</v>
      </c>
      <c r="B167" s="8" t="s">
        <v>537</v>
      </c>
      <c r="C167" s="8" t="s">
        <v>118</v>
      </c>
      <c r="D167" s="8" t="s">
        <v>559</v>
      </c>
      <c r="E167" s="11"/>
      <c r="F167" s="11"/>
      <c r="G167" s="11"/>
      <c r="H167" s="11"/>
      <c r="I167" s="11"/>
      <c r="J167" s="2" t="s">
        <v>814</v>
      </c>
      <c r="K167" s="8" t="s">
        <v>533</v>
      </c>
      <c r="L167" s="2">
        <f>J167/C167</f>
        <v>0.56756756756756754</v>
      </c>
    </row>
    <row r="168" spans="1:12">
      <c r="A168" s="15">
        <v>19870114</v>
      </c>
      <c r="B168" s="8" t="s">
        <v>538</v>
      </c>
      <c r="C168" s="8"/>
      <c r="D168" s="8" t="s">
        <v>539</v>
      </c>
      <c r="E168" s="11"/>
      <c r="F168" s="11"/>
      <c r="G168" s="11"/>
      <c r="H168" s="11"/>
      <c r="I168" s="11"/>
      <c r="J168" s="2" t="s">
        <v>789</v>
      </c>
      <c r="K168" s="8"/>
      <c r="L168" s="2">
        <f>J168/B168</f>
        <v>1.0214285714285714</v>
      </c>
    </row>
    <row r="169" spans="1:12">
      <c r="A169" s="16">
        <v>19870120</v>
      </c>
      <c r="B169" s="27" t="s">
        <v>33</v>
      </c>
      <c r="C169" s="17"/>
      <c r="D169" s="8"/>
      <c r="E169" s="18"/>
      <c r="F169" s="18"/>
      <c r="G169" s="17"/>
      <c r="H169" s="18"/>
      <c r="I169" s="18"/>
      <c r="J169" s="2"/>
      <c r="K169" s="8"/>
    </row>
    <row r="170" spans="1:12">
      <c r="A170" s="16">
        <v>19870120</v>
      </c>
      <c r="B170" s="27" t="s">
        <v>33</v>
      </c>
      <c r="C170" s="17"/>
      <c r="D170" s="8"/>
      <c r="E170" s="18"/>
      <c r="F170" s="18"/>
      <c r="G170" s="17"/>
      <c r="H170" s="18"/>
      <c r="I170" s="18"/>
      <c r="J170" s="2"/>
      <c r="K170" s="8"/>
    </row>
    <row r="171" spans="1:12">
      <c r="A171" s="15">
        <v>19870121</v>
      </c>
      <c r="B171" s="27" t="s">
        <v>33</v>
      </c>
      <c r="C171" s="8" t="s">
        <v>81</v>
      </c>
      <c r="D171" s="8" t="s">
        <v>535</v>
      </c>
      <c r="E171" s="11"/>
      <c r="F171" s="8" t="s">
        <v>561</v>
      </c>
      <c r="G171" s="8" t="s">
        <v>32</v>
      </c>
      <c r="H171" s="11"/>
      <c r="I171" s="11"/>
      <c r="J171" s="2" t="s">
        <v>797</v>
      </c>
      <c r="K171" s="8"/>
      <c r="L171" s="2">
        <f>J171/C171</f>
        <v>1.1069767441860465</v>
      </c>
    </row>
    <row r="172" spans="1:12">
      <c r="A172" s="15">
        <v>19870121</v>
      </c>
      <c r="B172" s="27" t="s">
        <v>33</v>
      </c>
      <c r="C172" s="8" t="s">
        <v>81</v>
      </c>
      <c r="D172" s="8" t="s">
        <v>535</v>
      </c>
      <c r="E172" s="11"/>
      <c r="F172" s="8" t="s">
        <v>561</v>
      </c>
      <c r="G172" s="8" t="s">
        <v>32</v>
      </c>
      <c r="H172" s="11"/>
      <c r="I172" s="11"/>
      <c r="J172" s="2" t="s">
        <v>797</v>
      </c>
      <c r="K172" s="8"/>
      <c r="L172" s="2">
        <f>J172/C172</f>
        <v>1.1069767441860465</v>
      </c>
    </row>
    <row r="173" spans="1:12">
      <c r="A173" s="15">
        <v>19870127</v>
      </c>
      <c r="B173" s="27" t="s">
        <v>33</v>
      </c>
      <c r="C173" s="8"/>
      <c r="D173" s="8" t="s">
        <v>539</v>
      </c>
      <c r="E173" s="11"/>
      <c r="F173" s="8"/>
      <c r="G173" s="8"/>
      <c r="H173" s="11"/>
      <c r="I173" s="11"/>
      <c r="J173" s="2"/>
      <c r="K173" s="8"/>
    </row>
    <row r="174" spans="1:12">
      <c r="A174" s="15">
        <v>19870128</v>
      </c>
      <c r="B174" s="8" t="s">
        <v>540</v>
      </c>
      <c r="C174" s="8" t="s">
        <v>63</v>
      </c>
      <c r="D174" s="8" t="s">
        <v>559</v>
      </c>
      <c r="E174" s="11"/>
      <c r="F174" s="8" t="s">
        <v>417</v>
      </c>
      <c r="G174" s="8" t="s">
        <v>41</v>
      </c>
      <c r="H174" s="11"/>
      <c r="I174" s="11"/>
      <c r="J174" s="2"/>
      <c r="K174" s="8"/>
    </row>
    <row r="175" spans="1:12">
      <c r="A175" s="15">
        <v>19870129</v>
      </c>
      <c r="B175" s="27" t="s">
        <v>33</v>
      </c>
      <c r="C175" s="8"/>
      <c r="D175" s="8" t="s">
        <v>539</v>
      </c>
      <c r="E175" s="11"/>
      <c r="F175" s="8"/>
      <c r="G175" s="8"/>
      <c r="H175" s="11"/>
      <c r="I175" s="11"/>
      <c r="J175" s="2"/>
      <c r="K175" s="8"/>
    </row>
    <row r="176" spans="1:12">
      <c r="A176" s="15">
        <v>19870130</v>
      </c>
      <c r="B176" s="27" t="s">
        <v>33</v>
      </c>
      <c r="C176" s="8"/>
      <c r="D176" s="8" t="s">
        <v>539</v>
      </c>
      <c r="E176" s="11"/>
      <c r="F176" s="8"/>
      <c r="G176" s="8"/>
      <c r="H176" s="11"/>
      <c r="I176" s="11"/>
      <c r="J176" s="2"/>
      <c r="K176" s="8"/>
    </row>
    <row r="177" spans="1:12">
      <c r="A177" s="15">
        <v>19870210</v>
      </c>
      <c r="B177" s="8" t="s">
        <v>538</v>
      </c>
      <c r="C177" s="8"/>
      <c r="D177" s="8" t="s">
        <v>539</v>
      </c>
      <c r="E177" s="11"/>
      <c r="F177" s="8"/>
      <c r="G177" s="8"/>
      <c r="H177" s="11"/>
      <c r="I177" s="11"/>
      <c r="J177" s="2" t="s">
        <v>815</v>
      </c>
      <c r="K177" s="8"/>
      <c r="L177" s="2">
        <f>J177/B177</f>
        <v>1.069047619047619</v>
      </c>
    </row>
    <row r="178" spans="1:12">
      <c r="A178" s="15">
        <v>19870211</v>
      </c>
      <c r="B178" s="8" t="s">
        <v>506</v>
      </c>
      <c r="C178" s="8"/>
      <c r="D178" s="8" t="s">
        <v>539</v>
      </c>
      <c r="E178" s="11"/>
      <c r="F178" s="8"/>
      <c r="G178" s="8"/>
      <c r="H178" s="11"/>
      <c r="I178" s="11"/>
      <c r="J178" s="2" t="s">
        <v>39</v>
      </c>
      <c r="K178" s="8"/>
      <c r="L178" s="2">
        <f>J178/B178</f>
        <v>1.0249999999999999</v>
      </c>
    </row>
    <row r="179" spans="1:12">
      <c r="A179" s="15">
        <v>19870217</v>
      </c>
      <c r="B179" s="27" t="s">
        <v>33</v>
      </c>
      <c r="C179" s="8" t="s">
        <v>100</v>
      </c>
      <c r="D179" s="8" t="s">
        <v>559</v>
      </c>
      <c r="E179" s="11"/>
      <c r="F179" s="8"/>
      <c r="G179" s="8"/>
      <c r="H179" s="11"/>
      <c r="I179" s="11"/>
      <c r="J179" s="2" t="s">
        <v>816</v>
      </c>
      <c r="K179" s="8"/>
      <c r="L179" s="2">
        <f>J179/C179</f>
        <v>1.1361702127659574</v>
      </c>
    </row>
    <row r="180" spans="1:12">
      <c r="A180" s="15">
        <v>19870217</v>
      </c>
      <c r="B180" s="27" t="s">
        <v>33</v>
      </c>
      <c r="C180" s="8" t="s">
        <v>100</v>
      </c>
      <c r="D180" s="8" t="s">
        <v>559</v>
      </c>
      <c r="E180" s="11"/>
      <c r="F180" s="8"/>
      <c r="G180" s="8"/>
      <c r="H180" s="11"/>
      <c r="I180" s="11"/>
      <c r="J180" s="2" t="s">
        <v>816</v>
      </c>
      <c r="K180" s="8"/>
      <c r="L180" s="2">
        <f t="shared" ref="L180:L182" si="6">J180/C180</f>
        <v>1.1361702127659574</v>
      </c>
    </row>
    <row r="181" spans="1:12">
      <c r="A181" s="15">
        <v>19870218</v>
      </c>
      <c r="B181" s="27" t="s">
        <v>33</v>
      </c>
      <c r="C181" s="8" t="s">
        <v>63</v>
      </c>
      <c r="D181" s="8" t="s">
        <v>560</v>
      </c>
      <c r="E181" s="11"/>
      <c r="F181" s="8"/>
      <c r="G181" s="8"/>
      <c r="H181" s="11"/>
      <c r="I181" s="11"/>
      <c r="J181" s="2" t="s">
        <v>817</v>
      </c>
      <c r="K181" s="8" t="s">
        <v>818</v>
      </c>
      <c r="L181" s="2">
        <f t="shared" si="6"/>
        <v>5.002272727272727</v>
      </c>
    </row>
    <row r="182" spans="1:12">
      <c r="A182" s="15">
        <v>19870218</v>
      </c>
      <c r="B182" s="27" t="s">
        <v>33</v>
      </c>
      <c r="C182" s="8" t="s">
        <v>63</v>
      </c>
      <c r="D182" s="8" t="s">
        <v>560</v>
      </c>
      <c r="E182" s="11"/>
      <c r="F182" s="8"/>
      <c r="G182" s="8"/>
      <c r="H182" s="11"/>
      <c r="I182" s="11"/>
      <c r="J182" s="2" t="s">
        <v>817</v>
      </c>
      <c r="K182" s="8" t="s">
        <v>818</v>
      </c>
      <c r="L182" s="2">
        <f t="shared" si="6"/>
        <v>5.002272727272727</v>
      </c>
    </row>
    <row r="183" spans="1:12">
      <c r="A183" s="15">
        <v>19870224</v>
      </c>
      <c r="B183" s="8" t="s">
        <v>506</v>
      </c>
      <c r="C183" s="8"/>
      <c r="D183" s="8" t="s">
        <v>541</v>
      </c>
      <c r="E183" s="11"/>
      <c r="F183" s="8"/>
      <c r="G183" s="8"/>
      <c r="H183" s="11"/>
      <c r="I183" s="11"/>
      <c r="J183" s="2" t="s">
        <v>796</v>
      </c>
      <c r="K183" s="8"/>
      <c r="L183" s="2">
        <f>J183/B183</f>
        <v>1.0024999999999999</v>
      </c>
    </row>
    <row r="184" spans="1:12">
      <c r="A184" s="15">
        <v>19870225</v>
      </c>
      <c r="B184" s="27" t="s">
        <v>33</v>
      </c>
      <c r="C184" s="8" t="s">
        <v>39</v>
      </c>
      <c r="D184" s="8" t="s">
        <v>114</v>
      </c>
      <c r="E184" s="11"/>
      <c r="F184" s="8"/>
      <c r="G184" s="8"/>
      <c r="H184" s="11"/>
      <c r="I184" s="11"/>
      <c r="J184" s="2" t="s">
        <v>819</v>
      </c>
      <c r="K184" s="8"/>
      <c r="L184" s="2">
        <f>J184/C184</f>
        <v>3.7146341463414636</v>
      </c>
    </row>
    <row r="185" spans="1:12">
      <c r="A185" s="15">
        <v>19870226</v>
      </c>
      <c r="B185" s="27" t="s">
        <v>33</v>
      </c>
      <c r="C185" s="8" t="s">
        <v>125</v>
      </c>
      <c r="D185" s="8" t="s">
        <v>136</v>
      </c>
      <c r="E185" s="11"/>
      <c r="F185" s="8"/>
      <c r="G185" s="8"/>
      <c r="H185" s="11"/>
      <c r="I185" s="11"/>
      <c r="J185" s="2" t="s">
        <v>38</v>
      </c>
      <c r="K185" s="8"/>
      <c r="L185" s="2">
        <f>J185/C185</f>
        <v>1.4285714285714286</v>
      </c>
    </row>
    <row r="186" spans="1:12">
      <c r="A186" s="15">
        <v>19870317</v>
      </c>
      <c r="B186" s="8" t="s">
        <v>542</v>
      </c>
      <c r="C186" s="8"/>
      <c r="D186" s="8" t="s">
        <v>541</v>
      </c>
      <c r="E186" s="11"/>
      <c r="F186" s="8"/>
      <c r="G186" s="8"/>
      <c r="H186" s="11"/>
      <c r="I186" s="11"/>
      <c r="J186" s="2" t="s">
        <v>786</v>
      </c>
      <c r="K186" s="8"/>
      <c r="L186" s="2">
        <f>J186/B186</f>
        <v>1.0153846153846153</v>
      </c>
    </row>
    <row r="187" spans="1:12">
      <c r="A187" s="15">
        <v>19870317</v>
      </c>
      <c r="B187" s="8" t="s">
        <v>542</v>
      </c>
      <c r="C187" s="8"/>
      <c r="D187" s="8" t="s">
        <v>541</v>
      </c>
      <c r="E187" s="11"/>
      <c r="F187" s="8"/>
      <c r="G187" s="8"/>
      <c r="H187" s="11"/>
      <c r="I187" s="11"/>
      <c r="J187" s="2" t="s">
        <v>786</v>
      </c>
      <c r="K187" s="8"/>
      <c r="L187" s="2">
        <f>J187/B187</f>
        <v>1.0153846153846153</v>
      </c>
    </row>
    <row r="188" spans="1:12">
      <c r="A188" s="15">
        <v>19870318</v>
      </c>
      <c r="B188" s="27" t="s">
        <v>33</v>
      </c>
      <c r="C188" s="8" t="s">
        <v>63</v>
      </c>
      <c r="D188" s="8" t="s">
        <v>535</v>
      </c>
      <c r="E188" s="11"/>
      <c r="F188" s="8"/>
      <c r="G188" s="8"/>
      <c r="H188" s="11"/>
      <c r="I188" s="11"/>
      <c r="J188" s="2" t="s">
        <v>798</v>
      </c>
      <c r="K188" s="8"/>
      <c r="L188" s="2">
        <f>J188/C188</f>
        <v>1.009090909090909</v>
      </c>
    </row>
    <row r="189" spans="1:12">
      <c r="A189" s="15">
        <v>19870318</v>
      </c>
      <c r="B189" s="27" t="s">
        <v>33</v>
      </c>
      <c r="C189" s="8" t="s">
        <v>63</v>
      </c>
      <c r="D189" s="8" t="s">
        <v>535</v>
      </c>
      <c r="E189" s="11"/>
      <c r="F189" s="8"/>
      <c r="G189" s="8"/>
      <c r="H189" s="11"/>
      <c r="I189" s="11"/>
      <c r="J189" s="2" t="s">
        <v>798</v>
      </c>
      <c r="K189" s="8"/>
      <c r="L189" s="2">
        <f>J189/C189</f>
        <v>1.009090909090909</v>
      </c>
    </row>
    <row r="190" spans="1:12">
      <c r="A190" s="15">
        <v>19870324</v>
      </c>
      <c r="B190" s="8" t="s">
        <v>543</v>
      </c>
      <c r="C190" s="8"/>
      <c r="D190" s="8" t="s">
        <v>541</v>
      </c>
      <c r="E190" s="11"/>
      <c r="F190" s="8"/>
      <c r="G190" s="8"/>
      <c r="H190" s="11"/>
      <c r="I190" s="11"/>
      <c r="J190" s="2" t="s">
        <v>115</v>
      </c>
      <c r="K190" s="8"/>
      <c r="L190" s="2">
        <f>J190/B190</f>
        <v>0.94186046511627908</v>
      </c>
    </row>
    <row r="191" spans="1:12">
      <c r="A191" s="15">
        <v>19870325</v>
      </c>
      <c r="B191" s="8" t="s">
        <v>544</v>
      </c>
      <c r="C191" s="8"/>
      <c r="D191" s="8" t="s">
        <v>541</v>
      </c>
      <c r="E191" s="11"/>
      <c r="F191" s="8"/>
      <c r="G191" s="8"/>
      <c r="H191" s="11"/>
      <c r="I191" s="11"/>
      <c r="J191" s="2" t="s">
        <v>802</v>
      </c>
      <c r="K191" s="8" t="s">
        <v>136</v>
      </c>
      <c r="L191" s="2">
        <f>J191/B191</f>
        <v>2.887234042553191</v>
      </c>
    </row>
    <row r="192" spans="1:12">
      <c r="A192" s="15">
        <v>19870331</v>
      </c>
      <c r="B192" s="27" t="s">
        <v>33</v>
      </c>
      <c r="C192" s="8"/>
      <c r="D192" s="8" t="s">
        <v>541</v>
      </c>
      <c r="E192" s="11"/>
      <c r="F192" s="8"/>
      <c r="G192" s="8"/>
      <c r="H192" s="11"/>
      <c r="I192" s="11"/>
      <c r="J192" s="2"/>
      <c r="K192" s="8"/>
    </row>
    <row r="193" spans="1:12">
      <c r="A193" s="15">
        <v>19870401</v>
      </c>
      <c r="B193" s="27" t="s">
        <v>33</v>
      </c>
      <c r="C193" s="8"/>
      <c r="D193" s="8" t="s">
        <v>541</v>
      </c>
      <c r="E193" s="11"/>
      <c r="F193" s="8"/>
      <c r="G193" s="8"/>
      <c r="H193" s="11"/>
      <c r="I193" s="11"/>
      <c r="J193" s="2"/>
      <c r="K193" s="8"/>
    </row>
    <row r="194" spans="1:12">
      <c r="A194" s="15">
        <v>19870406</v>
      </c>
      <c r="B194" s="8" t="s">
        <v>511</v>
      </c>
      <c r="C194" s="8"/>
      <c r="D194" s="8" t="s">
        <v>541</v>
      </c>
      <c r="E194" s="11"/>
      <c r="F194" s="8"/>
      <c r="G194" s="8"/>
      <c r="H194" s="11"/>
      <c r="I194" s="11"/>
      <c r="J194" s="2" t="s">
        <v>794</v>
      </c>
      <c r="K194" s="8"/>
      <c r="L194" s="2">
        <f>J194/B194</f>
        <v>0.96363636363636362</v>
      </c>
    </row>
    <row r="195" spans="1:12">
      <c r="A195" s="15">
        <v>19870407</v>
      </c>
      <c r="B195" s="8" t="s">
        <v>545</v>
      </c>
      <c r="C195" s="8" t="s">
        <v>80</v>
      </c>
      <c r="D195" s="8" t="s">
        <v>561</v>
      </c>
      <c r="E195" s="11"/>
      <c r="F195" s="8" t="s">
        <v>417</v>
      </c>
      <c r="G195" s="8" t="s">
        <v>30</v>
      </c>
      <c r="H195" s="11"/>
      <c r="I195" s="11"/>
      <c r="J195" s="2" t="s">
        <v>801</v>
      </c>
      <c r="K195" s="8" t="s">
        <v>529</v>
      </c>
      <c r="L195" s="2">
        <f>J195/C195</f>
        <v>0.87291666666666667</v>
      </c>
    </row>
    <row r="196" spans="1:12">
      <c r="A196" s="15">
        <v>19870414</v>
      </c>
      <c r="B196" s="27" t="s">
        <v>33</v>
      </c>
      <c r="C196" s="8" t="s">
        <v>30</v>
      </c>
      <c r="D196" s="8" t="s">
        <v>562</v>
      </c>
      <c r="E196" s="11"/>
      <c r="F196" s="8" t="s">
        <v>565</v>
      </c>
      <c r="G196" s="8" t="s">
        <v>100</v>
      </c>
      <c r="H196" s="11"/>
      <c r="I196" s="11"/>
      <c r="J196" s="2" t="s">
        <v>41</v>
      </c>
      <c r="K196" s="8"/>
      <c r="L196" s="2">
        <f>J196/C196</f>
        <v>1.0222222222222221</v>
      </c>
    </row>
    <row r="197" spans="1:12">
      <c r="A197" s="15">
        <v>19870415</v>
      </c>
      <c r="B197" s="8" t="s">
        <v>546</v>
      </c>
      <c r="C197" s="8"/>
      <c r="D197" s="8" t="s">
        <v>541</v>
      </c>
      <c r="E197" s="11"/>
      <c r="F197" s="8"/>
      <c r="G197" s="8"/>
      <c r="H197" s="11"/>
      <c r="I197" s="11"/>
      <c r="J197" s="2" t="s">
        <v>797</v>
      </c>
      <c r="K197" s="8"/>
      <c r="L197" s="2">
        <f>J197/B197</f>
        <v>0.9916666666666667</v>
      </c>
    </row>
    <row r="198" spans="1:12">
      <c r="A198" s="15">
        <v>19870428</v>
      </c>
      <c r="B198" s="8" t="s">
        <v>547</v>
      </c>
      <c r="C198" s="8"/>
      <c r="D198" s="8" t="s">
        <v>541</v>
      </c>
      <c r="E198" s="11"/>
      <c r="F198" s="8"/>
      <c r="G198" s="8"/>
      <c r="H198" s="11"/>
      <c r="I198" s="11"/>
      <c r="J198" s="2"/>
      <c r="K198" s="8"/>
    </row>
    <row r="199" spans="1:12">
      <c r="A199" s="15">
        <v>19870429</v>
      </c>
      <c r="B199" s="8" t="s">
        <v>512</v>
      </c>
      <c r="C199" s="8"/>
      <c r="D199" s="8" t="s">
        <v>541</v>
      </c>
      <c r="E199" s="11"/>
      <c r="F199" s="8"/>
      <c r="G199" s="8"/>
      <c r="H199" s="11"/>
      <c r="I199" s="11"/>
      <c r="J199" s="2"/>
      <c r="K199" s="8"/>
    </row>
    <row r="200" spans="1:12">
      <c r="A200" s="15">
        <v>19870505</v>
      </c>
      <c r="B200" s="27" t="s">
        <v>33</v>
      </c>
      <c r="C200" s="8" t="s">
        <v>85</v>
      </c>
      <c r="D200" s="8" t="s">
        <v>526</v>
      </c>
      <c r="E200" s="11"/>
      <c r="F200" s="8"/>
      <c r="G200" s="8"/>
      <c r="H200" s="11"/>
      <c r="I200" s="11"/>
      <c r="J200" s="2" t="s">
        <v>9</v>
      </c>
      <c r="K200" s="8"/>
      <c r="L200" s="2">
        <f>J200/C200</f>
        <v>0.9642857142857143</v>
      </c>
    </row>
    <row r="201" spans="1:12">
      <c r="A201" s="15">
        <v>19870505</v>
      </c>
      <c r="B201" s="27" t="s">
        <v>33</v>
      </c>
      <c r="C201" s="8" t="s">
        <v>85</v>
      </c>
      <c r="D201" s="8" t="s">
        <v>526</v>
      </c>
      <c r="E201" s="11"/>
      <c r="F201" s="8"/>
      <c r="G201" s="8"/>
      <c r="H201" s="11"/>
      <c r="I201" s="11"/>
      <c r="J201" s="2" t="s">
        <v>9</v>
      </c>
      <c r="K201" s="8"/>
      <c r="L201" s="2">
        <f>J201/C201</f>
        <v>0.9642857142857143</v>
      </c>
    </row>
    <row r="202" spans="1:12">
      <c r="A202" s="15">
        <v>19870506</v>
      </c>
      <c r="B202" s="8" t="s">
        <v>548</v>
      </c>
      <c r="C202" s="8"/>
      <c r="D202" s="8" t="s">
        <v>541</v>
      </c>
      <c r="E202" s="11"/>
      <c r="F202" s="8"/>
      <c r="G202" s="8"/>
      <c r="H202" s="11"/>
      <c r="I202" s="11"/>
      <c r="J202" s="2" t="s">
        <v>820</v>
      </c>
      <c r="K202" s="8"/>
      <c r="L202" s="2">
        <f>J202/B202</f>
        <v>0.99230769230769234</v>
      </c>
    </row>
    <row r="203" spans="1:12">
      <c r="A203" s="15">
        <v>19870506</v>
      </c>
      <c r="B203" s="8" t="s">
        <v>548</v>
      </c>
      <c r="C203" s="8"/>
      <c r="D203" s="8" t="s">
        <v>541</v>
      </c>
      <c r="E203" s="11"/>
      <c r="F203" s="8"/>
      <c r="G203" s="8"/>
      <c r="H203" s="11"/>
      <c r="I203" s="11"/>
      <c r="J203" s="2" t="s">
        <v>820</v>
      </c>
      <c r="K203" s="2"/>
      <c r="L203" s="2">
        <f>J203/B203</f>
        <v>0.99230769230769234</v>
      </c>
    </row>
    <row r="204" spans="1:12">
      <c r="A204" s="15">
        <v>19870512</v>
      </c>
      <c r="B204" s="27" t="s">
        <v>33</v>
      </c>
      <c r="C204" s="8" t="s">
        <v>95</v>
      </c>
      <c r="D204" s="8" t="s">
        <v>559</v>
      </c>
      <c r="E204" s="11"/>
      <c r="F204" s="8"/>
      <c r="G204" s="8"/>
      <c r="H204" s="11"/>
      <c r="I204" s="11"/>
      <c r="J204" s="2" t="s">
        <v>821</v>
      </c>
      <c r="K204" s="2"/>
      <c r="L204" s="2">
        <f>J204/C204</f>
        <v>0.94310344827586212</v>
      </c>
    </row>
    <row r="205" spans="1:12">
      <c r="A205" s="15">
        <v>19870513</v>
      </c>
      <c r="B205" s="8" t="s">
        <v>549</v>
      </c>
      <c r="C205" s="8"/>
      <c r="D205" s="8" t="s">
        <v>541</v>
      </c>
      <c r="E205" s="11"/>
      <c r="F205" s="8"/>
      <c r="G205" s="8"/>
      <c r="H205" s="11"/>
      <c r="I205" s="11"/>
      <c r="J205" s="2" t="s">
        <v>822</v>
      </c>
      <c r="K205" s="2" t="s">
        <v>136</v>
      </c>
      <c r="L205" s="2">
        <f>J205/B205</f>
        <v>0.99322033898305084</v>
      </c>
    </row>
    <row r="206" spans="1:12">
      <c r="A206" s="15">
        <v>19870519</v>
      </c>
      <c r="B206" s="8" t="s">
        <v>550</v>
      </c>
      <c r="C206" s="8"/>
      <c r="D206" s="8" t="s">
        <v>541</v>
      </c>
      <c r="E206" s="11"/>
      <c r="F206" s="8"/>
      <c r="G206" s="8"/>
      <c r="H206" s="11"/>
      <c r="I206" s="11"/>
      <c r="J206" s="2"/>
      <c r="K206" s="2"/>
    </row>
    <row r="207" spans="1:12">
      <c r="A207" s="15">
        <v>19870520</v>
      </c>
      <c r="B207" s="8" t="s">
        <v>548</v>
      </c>
      <c r="C207" s="8"/>
      <c r="D207" s="8" t="s">
        <v>541</v>
      </c>
      <c r="E207" s="11"/>
      <c r="F207" s="8"/>
      <c r="G207" s="8"/>
      <c r="H207" s="11"/>
      <c r="I207" s="11"/>
      <c r="J207" s="2"/>
      <c r="K207" s="2"/>
    </row>
    <row r="208" spans="1:12">
      <c r="A208" s="15">
        <v>19870601</v>
      </c>
      <c r="B208" s="8" t="s">
        <v>510</v>
      </c>
      <c r="C208" s="8"/>
      <c r="D208" s="8" t="s">
        <v>541</v>
      </c>
      <c r="E208" s="11"/>
      <c r="F208" s="8"/>
      <c r="G208" s="8"/>
      <c r="H208" s="11"/>
      <c r="I208" s="11"/>
      <c r="J208" s="2"/>
      <c r="K208" s="2"/>
    </row>
    <row r="209" spans="1:12">
      <c r="A209" s="15">
        <v>19870602</v>
      </c>
      <c r="B209" s="8" t="s">
        <v>544</v>
      </c>
      <c r="C209" s="8"/>
      <c r="D209" s="8" t="s">
        <v>541</v>
      </c>
      <c r="E209" s="11"/>
      <c r="F209" s="8"/>
      <c r="G209" s="8"/>
      <c r="H209" s="11"/>
      <c r="I209" s="11"/>
      <c r="J209" s="2"/>
      <c r="K209" s="2"/>
    </row>
    <row r="210" spans="1:12">
      <c r="A210" s="15">
        <v>19870603</v>
      </c>
      <c r="B210" s="27" t="s">
        <v>33</v>
      </c>
      <c r="C210" s="8"/>
      <c r="D210" s="8" t="s">
        <v>541</v>
      </c>
      <c r="E210" s="11"/>
      <c r="F210" s="8"/>
      <c r="G210" s="8"/>
      <c r="H210" s="11"/>
      <c r="I210" s="11"/>
      <c r="J210" s="2"/>
      <c r="K210" s="2"/>
    </row>
    <row r="211" spans="1:12">
      <c r="A211" s="15">
        <v>19870603</v>
      </c>
      <c r="B211" s="27" t="s">
        <v>33</v>
      </c>
      <c r="C211" s="8"/>
      <c r="D211" s="8" t="s">
        <v>541</v>
      </c>
      <c r="E211" s="11"/>
      <c r="F211" s="8"/>
      <c r="G211" s="8"/>
      <c r="H211" s="11"/>
      <c r="I211" s="11"/>
      <c r="J211" s="2"/>
      <c r="K211" s="2"/>
    </row>
    <row r="212" spans="1:12">
      <c r="A212" s="15">
        <v>19870604</v>
      </c>
      <c r="B212" s="8" t="s">
        <v>551</v>
      </c>
      <c r="C212" s="8"/>
      <c r="D212" s="8" t="s">
        <v>541</v>
      </c>
      <c r="E212" s="11"/>
      <c r="F212" s="8"/>
      <c r="G212" s="8"/>
      <c r="H212" s="11"/>
      <c r="I212" s="11"/>
      <c r="J212" s="2"/>
      <c r="K212" s="2"/>
    </row>
    <row r="213" spans="1:12">
      <c r="A213" s="15">
        <v>19870605</v>
      </c>
      <c r="B213" s="8" t="s">
        <v>512</v>
      </c>
      <c r="C213" s="8"/>
      <c r="D213" s="8" t="s">
        <v>541</v>
      </c>
      <c r="E213" s="11"/>
      <c r="F213" s="8"/>
      <c r="G213" s="8"/>
      <c r="H213" s="11"/>
      <c r="I213" s="11"/>
      <c r="J213" s="2"/>
      <c r="K213" s="2"/>
    </row>
    <row r="214" spans="1:12">
      <c r="A214" s="15">
        <v>19870616</v>
      </c>
      <c r="B214" s="8" t="s">
        <v>548</v>
      </c>
      <c r="C214" s="8"/>
      <c r="D214" s="8" t="s">
        <v>541</v>
      </c>
      <c r="E214" s="11"/>
      <c r="F214" s="8"/>
      <c r="G214" s="8"/>
      <c r="H214" s="11"/>
      <c r="I214" s="11"/>
      <c r="J214" s="2" t="s">
        <v>823</v>
      </c>
      <c r="K214" s="2"/>
      <c r="L214" s="2">
        <f>J214/B214</f>
        <v>0.93653846153846154</v>
      </c>
    </row>
    <row r="215" spans="1:12">
      <c r="A215" s="15">
        <v>19870617</v>
      </c>
      <c r="B215" s="8" t="s">
        <v>544</v>
      </c>
      <c r="C215" s="8"/>
      <c r="D215" s="8" t="s">
        <v>541</v>
      </c>
      <c r="E215" s="11"/>
      <c r="F215" s="8"/>
      <c r="G215" s="8"/>
      <c r="H215" s="11"/>
      <c r="I215" s="11"/>
      <c r="J215" s="2" t="s">
        <v>805</v>
      </c>
      <c r="K215" s="2" t="s">
        <v>803</v>
      </c>
      <c r="L215" s="2">
        <f>J215/B215</f>
        <v>1.0021276595744681</v>
      </c>
    </row>
    <row r="216" spans="1:12">
      <c r="A216" s="15">
        <v>19870623</v>
      </c>
      <c r="B216" s="8" t="s">
        <v>551</v>
      </c>
      <c r="C216" s="8"/>
      <c r="D216" s="8" t="s">
        <v>541</v>
      </c>
      <c r="E216" s="11"/>
      <c r="F216" s="8"/>
      <c r="G216" s="8"/>
      <c r="H216" s="11"/>
      <c r="I216" s="11"/>
      <c r="J216" s="2" t="s">
        <v>35</v>
      </c>
      <c r="K216" s="2"/>
      <c r="L216" s="2">
        <f>J216/B216</f>
        <v>1.02</v>
      </c>
    </row>
    <row r="217" spans="1:12">
      <c r="A217" s="15">
        <v>19870623</v>
      </c>
      <c r="B217" s="8" t="s">
        <v>551</v>
      </c>
      <c r="C217" s="8"/>
      <c r="D217" s="8" t="s">
        <v>541</v>
      </c>
      <c r="E217" s="11"/>
      <c r="F217" s="8"/>
      <c r="G217" s="8"/>
      <c r="H217" s="11"/>
      <c r="I217" s="11"/>
      <c r="J217" s="2" t="s">
        <v>35</v>
      </c>
      <c r="K217" s="2"/>
      <c r="L217" s="2">
        <f t="shared" ref="L217:L219" si="7">J217/B217</f>
        <v>1.02</v>
      </c>
    </row>
    <row r="218" spans="1:12">
      <c r="A218" s="15">
        <v>19870624</v>
      </c>
      <c r="B218" s="8" t="s">
        <v>552</v>
      </c>
      <c r="C218" s="8"/>
      <c r="D218" s="8" t="s">
        <v>541</v>
      </c>
      <c r="E218" s="11"/>
      <c r="F218" s="8"/>
      <c r="G218" s="8"/>
      <c r="H218" s="11"/>
      <c r="I218" s="11"/>
      <c r="J218" s="2" t="s">
        <v>651</v>
      </c>
      <c r="K218" s="2" t="s">
        <v>804</v>
      </c>
      <c r="L218" s="2">
        <f t="shared" si="7"/>
        <v>1.023529411764706</v>
      </c>
    </row>
    <row r="219" spans="1:12">
      <c r="A219" s="15">
        <v>19870624</v>
      </c>
      <c r="B219" s="8" t="s">
        <v>552</v>
      </c>
      <c r="C219" s="8"/>
      <c r="D219" s="8" t="s">
        <v>541</v>
      </c>
      <c r="E219" s="11"/>
      <c r="F219" s="8"/>
      <c r="G219" s="8"/>
      <c r="H219" s="11"/>
      <c r="I219" s="11"/>
      <c r="J219" s="2" t="s">
        <v>651</v>
      </c>
      <c r="K219" s="2" t="s">
        <v>804</v>
      </c>
      <c r="L219" s="2">
        <f t="shared" si="7"/>
        <v>1.023529411764706</v>
      </c>
    </row>
    <row r="220" spans="1:12">
      <c r="A220" s="15">
        <v>19870630</v>
      </c>
      <c r="B220" s="27" t="s">
        <v>33</v>
      </c>
      <c r="C220" s="8"/>
      <c r="D220" s="8"/>
      <c r="E220" s="11"/>
      <c r="F220" s="8"/>
      <c r="G220" s="8"/>
      <c r="H220" s="11"/>
      <c r="I220" s="11"/>
      <c r="J220" s="2" t="s">
        <v>823</v>
      </c>
      <c r="K220" s="2" t="s">
        <v>136</v>
      </c>
      <c r="L220" s="2"/>
    </row>
    <row r="221" spans="1:12">
      <c r="A221" s="15">
        <v>19870710</v>
      </c>
      <c r="B221" s="27" t="s">
        <v>33</v>
      </c>
      <c r="C221" s="8" t="s">
        <v>119</v>
      </c>
      <c r="D221" s="8" t="s">
        <v>562</v>
      </c>
      <c r="E221" s="11"/>
      <c r="F221" s="8"/>
      <c r="G221" s="8"/>
      <c r="H221" s="11"/>
      <c r="I221" s="11"/>
      <c r="J221" s="2" t="s">
        <v>773</v>
      </c>
      <c r="K221" s="2" t="s">
        <v>824</v>
      </c>
      <c r="L221" s="2">
        <f>J221/C221</f>
        <v>1.5763157894736841</v>
      </c>
    </row>
    <row r="222" spans="1:12">
      <c r="A222" s="15">
        <v>19870728</v>
      </c>
      <c r="B222" s="27" t="s">
        <v>33</v>
      </c>
      <c r="C222" s="8" t="s">
        <v>85</v>
      </c>
      <c r="D222" s="8" t="s">
        <v>560</v>
      </c>
      <c r="E222" s="11"/>
      <c r="F222" s="8" t="s">
        <v>120</v>
      </c>
      <c r="G222" s="8" t="s">
        <v>47</v>
      </c>
      <c r="H222" s="11"/>
      <c r="I222" s="11"/>
      <c r="J222" s="2" t="s">
        <v>816</v>
      </c>
      <c r="K222" s="2"/>
      <c r="L222" s="2">
        <f t="shared" ref="L222:L224" si="8">J222/C222</f>
        <v>0.95357142857142851</v>
      </c>
    </row>
    <row r="223" spans="1:12">
      <c r="A223" s="15">
        <v>19870729</v>
      </c>
      <c r="B223" s="27" t="s">
        <v>33</v>
      </c>
      <c r="C223" s="19" t="s">
        <v>557</v>
      </c>
      <c r="D223" s="8" t="s">
        <v>560</v>
      </c>
      <c r="E223" s="11"/>
      <c r="F223" s="8"/>
      <c r="G223" s="8"/>
      <c r="H223" s="11"/>
      <c r="I223" s="11"/>
      <c r="J223" s="2" t="s">
        <v>813</v>
      </c>
      <c r="K223" s="2"/>
      <c r="L223" s="2">
        <f>J223/38</f>
        <v>1.0184210526315791</v>
      </c>
    </row>
    <row r="224" spans="1:12">
      <c r="A224" s="15">
        <v>19870730</v>
      </c>
      <c r="B224" s="27" t="s">
        <v>33</v>
      </c>
      <c r="C224" s="8" t="s">
        <v>32</v>
      </c>
      <c r="D224" s="8" t="s">
        <v>563</v>
      </c>
      <c r="E224" s="11"/>
      <c r="F224" s="8"/>
      <c r="G224" s="8"/>
      <c r="H224" s="11"/>
      <c r="I224" s="11"/>
      <c r="J224" s="2" t="s">
        <v>789</v>
      </c>
      <c r="K224" s="2" t="s">
        <v>803</v>
      </c>
      <c r="L224" s="2">
        <f t="shared" si="8"/>
        <v>0.8755102040816326</v>
      </c>
    </row>
    <row r="225" spans="1:12">
      <c r="A225" s="15">
        <v>19870827</v>
      </c>
      <c r="B225" s="27" t="s">
        <v>33</v>
      </c>
      <c r="C225" s="8"/>
      <c r="D225" s="8" t="s">
        <v>541</v>
      </c>
      <c r="E225" s="11"/>
      <c r="F225" s="8"/>
      <c r="G225" s="8"/>
      <c r="H225" s="11"/>
      <c r="I225" s="11"/>
      <c r="J225" s="2"/>
      <c r="K225" s="2"/>
    </row>
    <row r="226" spans="1:12">
      <c r="A226" s="15">
        <v>19870828</v>
      </c>
      <c r="B226" s="27" t="s">
        <v>33</v>
      </c>
      <c r="C226" s="8"/>
      <c r="D226" s="8" t="s">
        <v>541</v>
      </c>
      <c r="E226" s="11"/>
      <c r="F226" s="8"/>
      <c r="G226" s="8"/>
      <c r="H226" s="11"/>
      <c r="I226" s="11"/>
      <c r="J226" s="2"/>
      <c r="K226" s="2"/>
    </row>
    <row r="227" spans="1:12">
      <c r="A227" s="15">
        <v>19870921</v>
      </c>
      <c r="B227" s="27" t="s">
        <v>33</v>
      </c>
      <c r="C227" s="8" t="s">
        <v>31</v>
      </c>
      <c r="D227" s="8" t="s">
        <v>562</v>
      </c>
      <c r="E227" s="11"/>
      <c r="F227" s="8"/>
      <c r="G227" s="8"/>
      <c r="H227" s="11"/>
      <c r="I227" s="11"/>
      <c r="J227" s="2" t="s">
        <v>51</v>
      </c>
      <c r="K227" s="2"/>
      <c r="L227" s="2">
        <f>J227/C227</f>
        <v>0.9840000000000001</v>
      </c>
    </row>
    <row r="228" spans="1:12">
      <c r="A228" s="15">
        <v>19870922</v>
      </c>
      <c r="B228" s="8" t="s">
        <v>544</v>
      </c>
      <c r="C228" s="8"/>
      <c r="D228" s="8" t="s">
        <v>541</v>
      </c>
      <c r="E228" s="11"/>
      <c r="F228" s="8"/>
      <c r="G228" s="8"/>
      <c r="H228" s="11"/>
      <c r="I228" s="11"/>
      <c r="J228" s="2" t="s">
        <v>474</v>
      </c>
      <c r="K228" s="2"/>
      <c r="L228" s="2">
        <f>J228/B228</f>
        <v>0.98936170212765961</v>
      </c>
    </row>
    <row r="229" spans="1:12">
      <c r="A229" s="15">
        <v>19870923</v>
      </c>
      <c r="B229" s="27" t="s">
        <v>33</v>
      </c>
      <c r="C229" s="8"/>
      <c r="D229" s="27" t="s">
        <v>33</v>
      </c>
      <c r="E229" s="11"/>
      <c r="F229" s="8"/>
      <c r="G229" s="8"/>
      <c r="H229" s="11"/>
      <c r="I229" s="11"/>
      <c r="J229" s="2" t="s">
        <v>39</v>
      </c>
      <c r="K229" s="2"/>
    </row>
    <row r="230" spans="1:12">
      <c r="A230" s="15">
        <v>19870924</v>
      </c>
      <c r="B230" s="27" t="s">
        <v>33</v>
      </c>
      <c r="C230" s="8"/>
      <c r="D230" s="8"/>
      <c r="E230" s="11"/>
      <c r="F230" s="8"/>
      <c r="G230" s="8"/>
      <c r="H230" s="11"/>
      <c r="I230" s="11"/>
      <c r="J230" s="2" t="s">
        <v>825</v>
      </c>
      <c r="K230" s="2"/>
    </row>
    <row r="231" spans="1:12">
      <c r="A231" s="15">
        <v>19870925</v>
      </c>
      <c r="B231" s="27" t="s">
        <v>33</v>
      </c>
      <c r="C231" s="8"/>
      <c r="D231" s="8"/>
      <c r="E231" s="11"/>
      <c r="F231" s="8"/>
      <c r="G231" s="8"/>
      <c r="H231" s="11"/>
      <c r="I231" s="11"/>
      <c r="J231" s="2"/>
      <c r="K231" s="2"/>
    </row>
    <row r="232" spans="1:12">
      <c r="A232" s="15">
        <v>19871011</v>
      </c>
      <c r="B232" s="27" t="s">
        <v>33</v>
      </c>
      <c r="C232" s="8"/>
      <c r="D232" s="8" t="s">
        <v>541</v>
      </c>
      <c r="E232" s="11"/>
      <c r="F232" s="8"/>
      <c r="G232" s="8"/>
      <c r="H232" s="11"/>
      <c r="I232" s="11"/>
      <c r="J232" s="2"/>
      <c r="K232" s="2"/>
    </row>
    <row r="233" spans="1:12">
      <c r="A233" s="15">
        <v>19871012</v>
      </c>
      <c r="B233" s="27" t="s">
        <v>33</v>
      </c>
      <c r="C233" s="8"/>
      <c r="D233" s="8" t="s">
        <v>541</v>
      </c>
      <c r="E233" s="11"/>
      <c r="F233" s="8"/>
      <c r="G233" s="8"/>
      <c r="H233" s="11"/>
      <c r="I233" s="11"/>
      <c r="J233" s="2"/>
      <c r="K233" s="2"/>
    </row>
    <row r="234" spans="1:12">
      <c r="A234" s="15">
        <v>19871013</v>
      </c>
      <c r="B234" s="27" t="s">
        <v>33</v>
      </c>
      <c r="C234" s="8"/>
      <c r="D234" s="8" t="s">
        <v>541</v>
      </c>
      <c r="E234" s="11"/>
      <c r="F234" s="8"/>
      <c r="G234" s="8"/>
      <c r="H234" s="11"/>
      <c r="I234" s="11"/>
      <c r="J234" s="2"/>
      <c r="K234" s="2"/>
    </row>
    <row r="235" spans="1:12">
      <c r="A235" s="15">
        <v>19871014</v>
      </c>
      <c r="B235" s="27" t="s">
        <v>33</v>
      </c>
      <c r="C235" s="8"/>
      <c r="D235" s="8" t="s">
        <v>541</v>
      </c>
      <c r="E235" s="11"/>
      <c r="F235" s="8"/>
      <c r="G235" s="8"/>
      <c r="H235" s="11"/>
      <c r="I235" s="11"/>
      <c r="J235" s="2"/>
      <c r="K235" s="2"/>
    </row>
    <row r="236" spans="1:12">
      <c r="A236" s="15">
        <v>19871015</v>
      </c>
      <c r="B236" s="27" t="s">
        <v>33</v>
      </c>
      <c r="C236" s="8"/>
      <c r="D236" s="8" t="s">
        <v>541</v>
      </c>
      <c r="E236" s="11"/>
      <c r="F236" s="8"/>
      <c r="G236" s="8"/>
      <c r="H236" s="11"/>
      <c r="I236" s="11"/>
      <c r="J236" s="2"/>
      <c r="K236" s="2"/>
    </row>
    <row r="237" spans="1:12">
      <c r="A237" s="15">
        <v>19871020</v>
      </c>
      <c r="B237" s="8" t="s">
        <v>553</v>
      </c>
      <c r="C237" s="8" t="s">
        <v>10</v>
      </c>
      <c r="D237" s="8" t="s">
        <v>562</v>
      </c>
      <c r="E237" s="11"/>
      <c r="F237" s="8"/>
      <c r="G237" s="8"/>
      <c r="H237" s="11"/>
      <c r="I237" s="11"/>
      <c r="J237" s="2" t="s">
        <v>813</v>
      </c>
      <c r="K237" s="2" t="s">
        <v>826</v>
      </c>
      <c r="L237" s="2">
        <f>J237/C237</f>
        <v>0.54507042253521132</v>
      </c>
    </row>
    <row r="238" spans="1:12">
      <c r="A238" s="15">
        <v>19871020</v>
      </c>
      <c r="B238" s="8" t="s">
        <v>553</v>
      </c>
      <c r="C238" s="8" t="s">
        <v>10</v>
      </c>
      <c r="D238" s="8" t="s">
        <v>562</v>
      </c>
      <c r="E238" s="11"/>
      <c r="F238" s="8"/>
      <c r="G238" s="8"/>
      <c r="H238" s="11"/>
      <c r="I238" s="11"/>
      <c r="J238" s="2" t="s">
        <v>813</v>
      </c>
      <c r="K238" s="2" t="s">
        <v>826</v>
      </c>
      <c r="L238" s="2">
        <f t="shared" ref="L238:L244" si="9">J238/C238</f>
        <v>0.54507042253521132</v>
      </c>
    </row>
    <row r="239" spans="1:12">
      <c r="A239" s="15">
        <v>19871021</v>
      </c>
      <c r="B239" s="27" t="s">
        <v>33</v>
      </c>
      <c r="C239" s="8" t="s">
        <v>85</v>
      </c>
      <c r="D239" s="8" t="s">
        <v>17</v>
      </c>
      <c r="E239" s="11"/>
      <c r="F239" s="8" t="s">
        <v>526</v>
      </c>
      <c r="G239" s="8" t="s">
        <v>95</v>
      </c>
      <c r="H239" s="11"/>
      <c r="I239" s="11"/>
      <c r="J239" s="2" t="s">
        <v>827</v>
      </c>
      <c r="K239" s="2"/>
      <c r="L239" s="2">
        <f t="shared" si="9"/>
        <v>1.0107142857142857</v>
      </c>
    </row>
    <row r="240" spans="1:12">
      <c r="A240" s="15">
        <v>19871021</v>
      </c>
      <c r="B240" s="27" t="s">
        <v>33</v>
      </c>
      <c r="C240" s="8" t="s">
        <v>85</v>
      </c>
      <c r="D240" s="8" t="s">
        <v>17</v>
      </c>
      <c r="E240" s="11"/>
      <c r="F240" s="8" t="s">
        <v>526</v>
      </c>
      <c r="G240" s="8" t="s">
        <v>95</v>
      </c>
      <c r="H240" s="11"/>
      <c r="I240" s="11"/>
      <c r="J240" s="2" t="s">
        <v>827</v>
      </c>
      <c r="K240" s="2"/>
      <c r="L240" s="2">
        <f t="shared" si="9"/>
        <v>1.0107142857142857</v>
      </c>
    </row>
    <row r="241" spans="1:12">
      <c r="A241" s="15">
        <v>19871022</v>
      </c>
      <c r="B241" s="27" t="s">
        <v>33</v>
      </c>
      <c r="C241" s="8" t="s">
        <v>37</v>
      </c>
      <c r="D241" s="8" t="s">
        <v>114</v>
      </c>
      <c r="E241" s="11"/>
      <c r="F241" s="8"/>
      <c r="G241" s="8"/>
      <c r="H241" s="11"/>
      <c r="I241" s="11"/>
      <c r="J241" s="2" t="s">
        <v>774</v>
      </c>
      <c r="K241" s="2"/>
      <c r="L241" s="2">
        <f t="shared" si="9"/>
        <v>1.04</v>
      </c>
    </row>
    <row r="242" spans="1:12">
      <c r="A242" s="15">
        <v>19871022</v>
      </c>
      <c r="B242" s="27" t="s">
        <v>33</v>
      </c>
      <c r="C242" s="8" t="s">
        <v>37</v>
      </c>
      <c r="D242" s="8" t="s">
        <v>114</v>
      </c>
      <c r="E242" s="11"/>
      <c r="F242" s="8"/>
      <c r="G242" s="8"/>
      <c r="H242" s="11"/>
      <c r="I242" s="11"/>
      <c r="J242" s="2" t="s">
        <v>774</v>
      </c>
      <c r="K242" s="2"/>
      <c r="L242" s="2">
        <f t="shared" si="9"/>
        <v>1.04</v>
      </c>
    </row>
    <row r="243" spans="1:12">
      <c r="A243" s="15">
        <v>19871110</v>
      </c>
      <c r="B243" s="27" t="s">
        <v>33</v>
      </c>
      <c r="C243" s="8" t="s">
        <v>37</v>
      </c>
      <c r="D243" s="8" t="s">
        <v>561</v>
      </c>
      <c r="E243" s="11"/>
      <c r="F243" s="8"/>
      <c r="G243" s="8"/>
      <c r="H243" s="11"/>
      <c r="I243" s="11"/>
      <c r="J243" s="2" t="s">
        <v>9</v>
      </c>
      <c r="K243" s="2" t="s">
        <v>417</v>
      </c>
      <c r="L243" s="2">
        <f t="shared" si="9"/>
        <v>0.98181818181818181</v>
      </c>
    </row>
    <row r="244" spans="1:12">
      <c r="A244" s="15">
        <v>19871111</v>
      </c>
      <c r="B244" s="27" t="s">
        <v>33</v>
      </c>
      <c r="C244" s="8" t="s">
        <v>47</v>
      </c>
      <c r="D244" s="8" t="s">
        <v>136</v>
      </c>
      <c r="E244" s="11"/>
      <c r="F244" s="8" t="s">
        <v>114</v>
      </c>
      <c r="G244" s="8" t="s">
        <v>10</v>
      </c>
      <c r="H244" s="11"/>
      <c r="I244" s="11"/>
      <c r="J244" s="2" t="s">
        <v>23</v>
      </c>
      <c r="K244" s="2"/>
      <c r="L244" s="2">
        <f t="shared" si="9"/>
        <v>1.0793650793650793</v>
      </c>
    </row>
    <row r="245" spans="1:12">
      <c r="A245" s="15">
        <v>19871112</v>
      </c>
      <c r="B245" s="27" t="s">
        <v>33</v>
      </c>
      <c r="C245" s="19" t="s">
        <v>558</v>
      </c>
      <c r="D245" s="8" t="s">
        <v>75</v>
      </c>
      <c r="E245" s="11"/>
      <c r="F245" s="8"/>
      <c r="G245" s="8"/>
      <c r="H245" s="11"/>
      <c r="I245" s="11"/>
      <c r="J245" s="2" t="s">
        <v>827</v>
      </c>
      <c r="K245" s="2"/>
      <c r="L245" s="2">
        <f>J245/52</f>
        <v>1.0884615384615386</v>
      </c>
    </row>
    <row r="246" spans="1:12">
      <c r="A246" s="15">
        <v>19871117</v>
      </c>
      <c r="B246" s="8" t="s">
        <v>554</v>
      </c>
      <c r="C246" s="8"/>
      <c r="D246" s="8" t="s">
        <v>541</v>
      </c>
      <c r="E246" s="11"/>
      <c r="F246" s="8"/>
      <c r="G246" s="8"/>
      <c r="H246" s="11"/>
      <c r="I246" s="11"/>
      <c r="J246" s="2" t="s">
        <v>658</v>
      </c>
      <c r="K246" s="2"/>
      <c r="L246" s="2">
        <f>J246/B246</f>
        <v>0.96</v>
      </c>
    </row>
    <row r="247" spans="1:12">
      <c r="A247" s="15">
        <v>19871118</v>
      </c>
      <c r="B247" s="8" t="s">
        <v>555</v>
      </c>
      <c r="C247" s="8" t="s">
        <v>87</v>
      </c>
      <c r="D247" s="8" t="s">
        <v>564</v>
      </c>
      <c r="E247" s="11"/>
      <c r="F247" s="8"/>
      <c r="G247" s="8"/>
      <c r="H247" s="11"/>
      <c r="I247" s="11"/>
      <c r="J247" s="2" t="s">
        <v>822</v>
      </c>
      <c r="K247" s="2"/>
      <c r="L247" s="2">
        <f>J247/C247</f>
        <v>0.94516129032258067</v>
      </c>
    </row>
    <row r="248" spans="1:12">
      <c r="A248" s="15">
        <v>19871119</v>
      </c>
      <c r="B248" s="8" t="s">
        <v>556</v>
      </c>
      <c r="C248" s="8" t="s">
        <v>47</v>
      </c>
      <c r="D248" s="8" t="s">
        <v>534</v>
      </c>
      <c r="E248" s="11"/>
      <c r="F248" s="8"/>
      <c r="G248" s="8"/>
      <c r="H248" s="11"/>
      <c r="I248" s="11"/>
      <c r="J248" s="2" t="s">
        <v>781</v>
      </c>
      <c r="K248" s="2"/>
      <c r="L248" s="2">
        <f>J248/C248</f>
        <v>0.99682539682539673</v>
      </c>
    </row>
    <row r="249" spans="1:12">
      <c r="A249" s="15">
        <v>19871124</v>
      </c>
      <c r="B249" s="27" t="s">
        <v>33</v>
      </c>
      <c r="C249" s="8"/>
      <c r="D249" s="8" t="s">
        <v>541</v>
      </c>
      <c r="E249" s="11"/>
      <c r="F249" s="8"/>
      <c r="G249" s="8"/>
      <c r="H249" s="11"/>
      <c r="I249" s="11"/>
      <c r="J249" s="2"/>
      <c r="K249" s="2"/>
    </row>
    <row r="250" spans="1:12">
      <c r="A250" s="15">
        <v>19871125</v>
      </c>
      <c r="B250" s="27" t="s">
        <v>33</v>
      </c>
      <c r="C250" s="8"/>
      <c r="D250" s="8" t="s">
        <v>541</v>
      </c>
      <c r="E250" s="11"/>
      <c r="F250" s="8"/>
      <c r="G250" s="8"/>
      <c r="H250" s="11"/>
      <c r="I250" s="11"/>
      <c r="J250" s="2"/>
      <c r="K250" s="2"/>
    </row>
    <row r="251" spans="1:12">
      <c r="A251" s="15">
        <v>19871126</v>
      </c>
      <c r="B251" s="27" t="s">
        <v>33</v>
      </c>
      <c r="C251" s="8"/>
      <c r="D251" s="8" t="s">
        <v>541</v>
      </c>
      <c r="E251" s="11"/>
      <c r="F251" s="8"/>
      <c r="G251" s="8"/>
      <c r="H251" s="11"/>
      <c r="I251" s="11"/>
      <c r="J251" s="2"/>
      <c r="K251" s="2"/>
    </row>
    <row r="252" spans="1:12">
      <c r="A252" s="15">
        <v>19871207</v>
      </c>
      <c r="B252" s="8" t="s">
        <v>510</v>
      </c>
      <c r="C252" s="8"/>
      <c r="D252" s="8" t="s">
        <v>541</v>
      </c>
      <c r="E252" s="11"/>
      <c r="F252" s="8"/>
      <c r="G252" s="8"/>
      <c r="H252" s="11"/>
      <c r="I252" s="11"/>
      <c r="J252" s="2"/>
      <c r="K252" s="2"/>
    </row>
    <row r="253" spans="1:12">
      <c r="A253" s="15">
        <v>19871208</v>
      </c>
      <c r="B253" s="8" t="s">
        <v>538</v>
      </c>
      <c r="C253" s="8"/>
      <c r="D253" s="8" t="s">
        <v>541</v>
      </c>
      <c r="E253" s="11"/>
      <c r="F253" s="8"/>
      <c r="G253" s="8"/>
      <c r="H253" s="11"/>
      <c r="I253" s="11"/>
      <c r="J253" s="2"/>
      <c r="K253" s="2"/>
    </row>
    <row r="254" spans="1:12">
      <c r="A254" s="15">
        <v>19871209</v>
      </c>
      <c r="B254" s="27" t="s">
        <v>33</v>
      </c>
      <c r="C254" s="8"/>
      <c r="D254" s="8" t="s">
        <v>541</v>
      </c>
      <c r="E254" s="11"/>
      <c r="F254" s="8"/>
      <c r="G254" s="8"/>
      <c r="H254" s="11"/>
      <c r="I254" s="11"/>
      <c r="J254" s="2"/>
      <c r="K254" s="2"/>
    </row>
    <row r="255" spans="1:12">
      <c r="A255" s="15">
        <v>19871214</v>
      </c>
      <c r="B255" s="27" t="s">
        <v>33</v>
      </c>
      <c r="C255" s="8"/>
      <c r="D255" s="8" t="s">
        <v>539</v>
      </c>
      <c r="E255" s="11"/>
      <c r="F255" s="8"/>
      <c r="G255" s="8"/>
      <c r="H255" s="11"/>
      <c r="I255" s="11"/>
      <c r="J255" s="2"/>
      <c r="K255" s="2"/>
    </row>
    <row r="256" spans="1:12">
      <c r="A256" s="15">
        <v>19871215</v>
      </c>
      <c r="B256" s="27" t="s">
        <v>33</v>
      </c>
      <c r="C256" s="8"/>
      <c r="D256" s="8" t="s">
        <v>541</v>
      </c>
      <c r="E256" s="11"/>
      <c r="F256" s="8"/>
      <c r="G256" s="8"/>
      <c r="H256" s="11"/>
      <c r="I256" s="11"/>
      <c r="J256" s="2"/>
      <c r="K256" s="2"/>
    </row>
    <row r="257" spans="1:12">
      <c r="A257" s="15">
        <v>19871216</v>
      </c>
      <c r="B257" s="27" t="s">
        <v>33</v>
      </c>
      <c r="C257" s="8"/>
      <c r="D257" s="8" t="s">
        <v>541</v>
      </c>
      <c r="E257" s="11"/>
      <c r="F257" s="8"/>
      <c r="G257" s="8"/>
      <c r="H257" s="11"/>
      <c r="I257" s="11"/>
      <c r="J257" s="2"/>
      <c r="K257" s="2"/>
    </row>
    <row r="258" spans="1:12">
      <c r="B258" s="2"/>
      <c r="C258" s="2"/>
      <c r="D258" s="2"/>
      <c r="G258" s="6"/>
      <c r="J258" s="2"/>
      <c r="K258" s="2"/>
    </row>
    <row r="259" spans="1:12">
      <c r="A259">
        <v>19880120</v>
      </c>
      <c r="B259" s="1" t="s">
        <v>35</v>
      </c>
      <c r="C259" s="2"/>
      <c r="F259" s="3"/>
      <c r="G259" s="3"/>
      <c r="J259" s="2" t="s">
        <v>190</v>
      </c>
      <c r="K259" s="2" t="s">
        <v>828</v>
      </c>
      <c r="L259" s="2">
        <f>J259/B259</f>
        <v>0.58823529411764708</v>
      </c>
    </row>
    <row r="260" spans="1:12">
      <c r="A260">
        <v>19880216</v>
      </c>
      <c r="B260" s="2"/>
      <c r="C260" s="2" t="s">
        <v>80</v>
      </c>
      <c r="D260" s="2" t="s">
        <v>566</v>
      </c>
      <c r="E260" s="2"/>
      <c r="F260" s="2"/>
      <c r="G260" s="3"/>
      <c r="J260" s="2" t="s">
        <v>474</v>
      </c>
      <c r="K260" s="2"/>
      <c r="L260" s="2">
        <f>J260/C260</f>
        <v>0.96875</v>
      </c>
    </row>
    <row r="261" spans="1:12">
      <c r="A261">
        <v>19880314</v>
      </c>
      <c r="B261" s="2"/>
      <c r="C261" s="24" t="s">
        <v>33</v>
      </c>
      <c r="D261" s="2"/>
      <c r="G261" s="3"/>
      <c r="J261" s="2"/>
      <c r="K261" s="2"/>
    </row>
    <row r="262" spans="1:12">
      <c r="A262">
        <v>19880316</v>
      </c>
      <c r="B262" s="24" t="s">
        <v>33</v>
      </c>
      <c r="C262" s="24" t="s">
        <v>33</v>
      </c>
      <c r="D262" s="2"/>
      <c r="E262" s="5"/>
      <c r="F262" s="2"/>
      <c r="G262" s="3"/>
      <c r="I262" s="5"/>
      <c r="J262" s="2"/>
      <c r="K262" s="2"/>
    </row>
    <row r="263" spans="1:12">
      <c r="A263">
        <v>19880317</v>
      </c>
      <c r="B263" s="24" t="s">
        <v>33</v>
      </c>
      <c r="C263" s="24" t="s">
        <v>33</v>
      </c>
      <c r="D263" s="2"/>
      <c r="G263" s="3"/>
      <c r="J263" s="2"/>
      <c r="K263" s="2"/>
    </row>
    <row r="264" spans="1:12">
      <c r="A264">
        <v>19880318</v>
      </c>
      <c r="B264" s="24" t="s">
        <v>33</v>
      </c>
      <c r="C264" s="24" t="s">
        <v>33</v>
      </c>
      <c r="D264" s="2"/>
      <c r="G264" s="3"/>
      <c r="J264" s="2"/>
      <c r="K264" s="2"/>
    </row>
    <row r="265" spans="1:12">
      <c r="A265">
        <v>19880319</v>
      </c>
      <c r="B265" s="24" t="s">
        <v>33</v>
      </c>
      <c r="C265" s="24" t="s">
        <v>33</v>
      </c>
      <c r="D265" s="2"/>
      <c r="F265" s="2"/>
      <c r="G265" s="3"/>
      <c r="H265" s="3"/>
      <c r="J265" s="2"/>
      <c r="K265" s="2"/>
    </row>
    <row r="266" spans="1:12">
      <c r="A266">
        <v>19880405</v>
      </c>
      <c r="B266" s="24" t="s">
        <v>33</v>
      </c>
      <c r="C266" s="24" t="s">
        <v>33</v>
      </c>
      <c r="D266" s="2"/>
      <c r="G266" s="3"/>
      <c r="J266" s="2"/>
      <c r="K266" s="2"/>
    </row>
    <row r="267" spans="1:12">
      <c r="A267">
        <v>19880406</v>
      </c>
      <c r="B267" s="2" t="s">
        <v>35</v>
      </c>
      <c r="C267" s="2"/>
      <c r="D267" s="2"/>
      <c r="G267" s="3"/>
      <c r="J267" s="2" t="s">
        <v>829</v>
      </c>
      <c r="K267" s="2"/>
      <c r="L267" s="2">
        <f>J267/B267</f>
        <v>0.57647058823529407</v>
      </c>
    </row>
    <row r="268" spans="1:12">
      <c r="A268">
        <v>19880411</v>
      </c>
      <c r="B268" s="2" t="s">
        <v>38</v>
      </c>
      <c r="C268" s="2"/>
      <c r="D268" s="2"/>
      <c r="J268" s="2" t="s">
        <v>91</v>
      </c>
      <c r="K268" s="2"/>
      <c r="L268" s="2">
        <f t="shared" ref="L268:L272" si="10">J268/B268</f>
        <v>0.92166666666666663</v>
      </c>
    </row>
    <row r="269" spans="1:12">
      <c r="A269">
        <v>19880412</v>
      </c>
      <c r="B269" s="2" t="s">
        <v>38</v>
      </c>
      <c r="C269" s="2"/>
      <c r="D269" s="2"/>
      <c r="G269" s="3"/>
      <c r="J269" s="2" t="s">
        <v>830</v>
      </c>
      <c r="K269" s="2"/>
      <c r="L269" s="2">
        <f t="shared" si="10"/>
        <v>0.93166666666666664</v>
      </c>
    </row>
    <row r="270" spans="1:12">
      <c r="A270">
        <v>19880503</v>
      </c>
      <c r="B270" s="2" t="s">
        <v>23</v>
      </c>
      <c r="C270" s="2"/>
      <c r="D270" s="2"/>
      <c r="G270" s="3"/>
      <c r="I270" s="5"/>
      <c r="J270" s="2" t="s">
        <v>831</v>
      </c>
      <c r="K270" s="2"/>
      <c r="L270" s="2">
        <f t="shared" si="10"/>
        <v>1.2588235294117647</v>
      </c>
    </row>
    <row r="271" spans="1:12">
      <c r="A271">
        <v>19880613</v>
      </c>
      <c r="B271" s="2" t="s">
        <v>47</v>
      </c>
      <c r="C271" s="2"/>
      <c r="D271" s="2"/>
      <c r="J271" s="2" t="s">
        <v>832</v>
      </c>
      <c r="K271" s="2"/>
      <c r="L271" s="2">
        <f t="shared" si="10"/>
        <v>1.1047619047619046</v>
      </c>
    </row>
    <row r="272" spans="1:12">
      <c r="A272">
        <v>19880614</v>
      </c>
      <c r="B272" s="2" t="s">
        <v>9</v>
      </c>
      <c r="C272" s="2"/>
      <c r="D272" s="2"/>
      <c r="J272" s="2" t="s">
        <v>821</v>
      </c>
      <c r="K272" s="2"/>
      <c r="L272" s="2">
        <f t="shared" si="10"/>
        <v>1.0129629629629631</v>
      </c>
    </row>
    <row r="273" spans="1:12">
      <c r="A273">
        <v>19880726</v>
      </c>
      <c r="B273" s="24" t="s">
        <v>33</v>
      </c>
      <c r="C273" s="2" t="s">
        <v>78</v>
      </c>
      <c r="D273" s="2" t="s">
        <v>8</v>
      </c>
      <c r="J273" s="2" t="s">
        <v>763</v>
      </c>
      <c r="K273" s="2"/>
      <c r="L273" s="2">
        <f>J273/C273</f>
        <v>1.2203124999999999</v>
      </c>
    </row>
    <row r="274" spans="1:12">
      <c r="A274">
        <v>19880727</v>
      </c>
      <c r="B274" s="24" t="s">
        <v>33</v>
      </c>
      <c r="C274" s="24" t="s">
        <v>33</v>
      </c>
      <c r="D274" s="2"/>
      <c r="J274" s="2"/>
      <c r="K274" s="2"/>
    </row>
    <row r="275" spans="1:12">
      <c r="A275">
        <v>19880729</v>
      </c>
      <c r="B275" s="2"/>
      <c r="C275" s="24" t="s">
        <v>33</v>
      </c>
      <c r="D275" s="2"/>
      <c r="J275" s="2"/>
      <c r="K275" s="2"/>
    </row>
    <row r="276" spans="1:12">
      <c r="A276">
        <v>19880809</v>
      </c>
      <c r="B276" s="24" t="s">
        <v>33</v>
      </c>
      <c r="C276" s="2" t="s">
        <v>82</v>
      </c>
      <c r="D276" s="2" t="s">
        <v>114</v>
      </c>
      <c r="J276" s="2" t="s">
        <v>23</v>
      </c>
      <c r="K276" s="2"/>
      <c r="L276" s="2">
        <f>J276/C276</f>
        <v>1.0149253731343284</v>
      </c>
    </row>
    <row r="277" spans="1:12">
      <c r="A277">
        <v>19880816</v>
      </c>
      <c r="B277" s="2" t="s">
        <v>567</v>
      </c>
      <c r="C277" s="2"/>
      <c r="D277" s="2"/>
      <c r="J277" s="2" t="s">
        <v>832</v>
      </c>
      <c r="K277" s="2"/>
      <c r="L277" s="2">
        <f>J277/B277</f>
        <v>1.0707692307692307</v>
      </c>
    </row>
    <row r="278" spans="1:12">
      <c r="A278">
        <v>19880817</v>
      </c>
      <c r="B278" s="24" t="s">
        <v>33</v>
      </c>
      <c r="C278" s="2" t="s">
        <v>47</v>
      </c>
      <c r="D278" s="2" t="s">
        <v>559</v>
      </c>
      <c r="E278" s="2"/>
      <c r="F278" s="2"/>
      <c r="J278" s="2" t="s">
        <v>833</v>
      </c>
      <c r="K278" s="2"/>
      <c r="L278" s="2">
        <f>J278/C278</f>
        <v>0.94126984126984126</v>
      </c>
    </row>
    <row r="279" spans="1:12">
      <c r="A279">
        <v>19880818</v>
      </c>
      <c r="B279" s="2" t="s">
        <v>38</v>
      </c>
      <c r="C279" s="2"/>
      <c r="D279" s="2"/>
      <c r="G279" s="3"/>
      <c r="J279" s="2" t="s">
        <v>834</v>
      </c>
      <c r="K279" s="2"/>
      <c r="L279" s="2">
        <f>J279/B279</f>
        <v>0.96499999999999997</v>
      </c>
    </row>
    <row r="280" spans="1:12">
      <c r="A280">
        <v>19880830</v>
      </c>
      <c r="B280" s="24" t="s">
        <v>33</v>
      </c>
      <c r="C280" s="24" t="s">
        <v>33</v>
      </c>
      <c r="D280" s="2"/>
      <c r="G280" s="3"/>
      <c r="J280" s="2"/>
      <c r="K280" s="2"/>
    </row>
    <row r="281" spans="1:12">
      <c r="A281">
        <v>19880831</v>
      </c>
      <c r="B281" s="2" t="s">
        <v>5</v>
      </c>
      <c r="C281" s="2"/>
      <c r="D281" s="2"/>
      <c r="G281" s="3"/>
      <c r="J281" s="2" t="s">
        <v>778</v>
      </c>
      <c r="K281" s="2"/>
      <c r="L281" s="2">
        <f>J281/B281</f>
        <v>1.0644736842105265</v>
      </c>
    </row>
    <row r="282" spans="1:12">
      <c r="A282">
        <v>19880901</v>
      </c>
      <c r="B282" s="2" t="s">
        <v>38</v>
      </c>
      <c r="C282" s="2"/>
      <c r="D282" s="2"/>
      <c r="G282" s="3"/>
      <c r="J282" s="2" t="s">
        <v>465</v>
      </c>
      <c r="K282" s="2"/>
      <c r="L282" s="2">
        <f>J282/B282</f>
        <v>1.1083333333333334</v>
      </c>
    </row>
    <row r="283" spans="1:12">
      <c r="A283">
        <v>19880906</v>
      </c>
      <c r="B283" s="24" t="s">
        <v>33</v>
      </c>
      <c r="C283" s="24" t="s">
        <v>33</v>
      </c>
      <c r="D283" s="2"/>
      <c r="G283" s="3"/>
      <c r="J283" s="2"/>
      <c r="K283" s="2"/>
    </row>
    <row r="284" spans="1:12">
      <c r="A284">
        <v>19880907</v>
      </c>
      <c r="B284" s="2" t="s">
        <v>568</v>
      </c>
      <c r="C284" s="2"/>
      <c r="D284" s="2"/>
      <c r="G284" s="3"/>
      <c r="J284" s="2" t="s">
        <v>835</v>
      </c>
      <c r="K284" s="2"/>
      <c r="L284" s="2">
        <f>J284/B284</f>
        <v>1.0078651685393258</v>
      </c>
    </row>
    <row r="285" spans="1:12">
      <c r="A285">
        <v>19880920</v>
      </c>
      <c r="B285" s="24" t="s">
        <v>33</v>
      </c>
      <c r="C285" s="24" t="s">
        <v>33</v>
      </c>
      <c r="D285" s="2"/>
      <c r="G285" s="4"/>
      <c r="J285" s="2"/>
      <c r="K285" s="2"/>
    </row>
    <row r="286" spans="1:12">
      <c r="A286">
        <v>19881116</v>
      </c>
      <c r="B286" s="24" t="s">
        <v>33</v>
      </c>
      <c r="C286" s="24" t="s">
        <v>33</v>
      </c>
      <c r="J286" s="2"/>
      <c r="K286" s="2"/>
    </row>
    <row r="287" spans="1:12">
      <c r="A287">
        <v>19881206</v>
      </c>
      <c r="B287" s="2" t="s">
        <v>490</v>
      </c>
      <c r="J287" s="2" t="s">
        <v>757</v>
      </c>
      <c r="K287" s="2"/>
      <c r="L287" s="2">
        <f>J287/B287</f>
        <v>1.0657142857142856</v>
      </c>
    </row>
    <row r="288" spans="1:12">
      <c r="A288">
        <v>19881207</v>
      </c>
      <c r="B288" s="2" t="s">
        <v>569</v>
      </c>
      <c r="J288" s="2" t="s">
        <v>836</v>
      </c>
      <c r="K288" s="2"/>
      <c r="L288" t="s">
        <v>25</v>
      </c>
    </row>
    <row r="289" spans="1:12">
      <c r="A289">
        <v>19881208</v>
      </c>
      <c r="B289" s="2" t="s">
        <v>20</v>
      </c>
      <c r="J289" s="2" t="s">
        <v>832</v>
      </c>
      <c r="K289" s="2"/>
      <c r="L289" s="2">
        <f>J289/B289</f>
        <v>0.85925925925925917</v>
      </c>
    </row>
    <row r="290" spans="1:12">
      <c r="A290">
        <v>19881209</v>
      </c>
      <c r="B290" s="24" t="s">
        <v>33</v>
      </c>
      <c r="C290" s="28" t="s">
        <v>33</v>
      </c>
      <c r="J290" s="2" t="s">
        <v>757</v>
      </c>
      <c r="K290" s="2"/>
    </row>
    <row r="291" spans="1:12">
      <c r="B291" s="2"/>
      <c r="J291" s="2"/>
      <c r="K291" s="2"/>
    </row>
    <row r="292" spans="1:12">
      <c r="A292" s="7">
        <v>82.875</v>
      </c>
      <c r="B292" s="8"/>
      <c r="C292" s="8"/>
      <c r="D292" s="11"/>
      <c r="E292" s="11"/>
      <c r="F292" s="15"/>
      <c r="G292" s="11"/>
      <c r="J292" s="2"/>
      <c r="K292" s="2"/>
    </row>
    <row r="293" spans="1:12">
      <c r="A293" s="15">
        <v>19890106</v>
      </c>
      <c r="B293" s="8" t="s">
        <v>570</v>
      </c>
      <c r="C293" s="8"/>
      <c r="D293" s="8" t="s">
        <v>571</v>
      </c>
      <c r="E293" s="11"/>
      <c r="F293" s="15"/>
      <c r="G293" s="11"/>
      <c r="J293" s="2" t="s">
        <v>833</v>
      </c>
      <c r="K293" s="2"/>
      <c r="L293" s="2">
        <f>J293/B293</f>
        <v>0.95645161290322578</v>
      </c>
    </row>
    <row r="294" spans="1:12">
      <c r="A294" s="15">
        <v>19890110</v>
      </c>
      <c r="B294" s="8" t="s">
        <v>572</v>
      </c>
      <c r="C294" s="8"/>
      <c r="D294" s="27" t="s">
        <v>33</v>
      </c>
      <c r="E294" s="11"/>
      <c r="F294" s="15"/>
      <c r="G294" s="11"/>
      <c r="I294" s="2" t="s">
        <v>8</v>
      </c>
      <c r="J294" s="2"/>
      <c r="K294" s="2"/>
    </row>
    <row r="295" spans="1:12">
      <c r="A295" s="15">
        <v>19890110</v>
      </c>
      <c r="B295" s="8" t="s">
        <v>572</v>
      </c>
      <c r="C295" s="8"/>
      <c r="D295" s="27" t="s">
        <v>33</v>
      </c>
      <c r="E295" s="11"/>
      <c r="F295" s="15"/>
      <c r="G295" s="11"/>
      <c r="I295" s="2"/>
      <c r="J295" s="2"/>
      <c r="K295" s="2"/>
    </row>
    <row r="296" spans="1:12">
      <c r="A296" s="15">
        <v>19890111</v>
      </c>
      <c r="B296" s="27" t="s">
        <v>33</v>
      </c>
      <c r="C296" s="8"/>
      <c r="D296" s="27" t="s">
        <v>33</v>
      </c>
      <c r="E296" s="11"/>
      <c r="F296" s="15"/>
      <c r="G296" s="11"/>
      <c r="I296" s="2"/>
      <c r="J296" s="2"/>
      <c r="K296" s="2"/>
    </row>
    <row r="297" spans="1:12">
      <c r="A297" s="15">
        <v>19890131</v>
      </c>
      <c r="B297" s="8" t="s">
        <v>573</v>
      </c>
      <c r="C297" s="8"/>
      <c r="D297" s="8" t="s">
        <v>571</v>
      </c>
      <c r="E297" s="11"/>
      <c r="F297" s="15"/>
      <c r="G297" s="11"/>
      <c r="I297" s="2" t="s">
        <v>15</v>
      </c>
      <c r="J297" s="2"/>
      <c r="K297" s="2"/>
    </row>
    <row r="298" spans="1:12">
      <c r="A298" s="15">
        <v>19890131</v>
      </c>
      <c r="B298" s="8" t="s">
        <v>573</v>
      </c>
      <c r="C298" s="8"/>
      <c r="D298" s="8" t="s">
        <v>571</v>
      </c>
      <c r="E298" s="11"/>
      <c r="F298" s="15"/>
      <c r="G298" s="11"/>
      <c r="I298" s="2" t="s">
        <v>19</v>
      </c>
      <c r="J298" s="2"/>
      <c r="K298" s="2"/>
    </row>
    <row r="299" spans="1:12">
      <c r="A299" s="15">
        <v>19890201</v>
      </c>
      <c r="B299" s="27" t="s">
        <v>33</v>
      </c>
      <c r="C299" s="8"/>
      <c r="D299" s="8" t="s">
        <v>571</v>
      </c>
      <c r="E299" s="11"/>
      <c r="F299" s="15"/>
      <c r="G299" s="11"/>
      <c r="I299" s="2" t="s">
        <v>19</v>
      </c>
      <c r="J299" s="2"/>
      <c r="K299" s="2"/>
    </row>
    <row r="300" spans="1:12">
      <c r="A300" s="15">
        <v>19890201</v>
      </c>
      <c r="B300" s="27" t="s">
        <v>33</v>
      </c>
      <c r="C300" s="8"/>
      <c r="D300" s="8" t="s">
        <v>571</v>
      </c>
      <c r="E300" s="11"/>
      <c r="F300" s="15"/>
      <c r="G300" s="11"/>
      <c r="I300" s="2"/>
      <c r="J300" s="2"/>
      <c r="K300" s="2"/>
    </row>
    <row r="301" spans="1:12">
      <c r="A301" s="15">
        <v>19890204</v>
      </c>
      <c r="B301" s="8" t="s">
        <v>574</v>
      </c>
      <c r="C301" s="8"/>
      <c r="D301" s="8" t="s">
        <v>571</v>
      </c>
      <c r="E301" s="11"/>
      <c r="F301" s="15"/>
      <c r="G301" s="11"/>
      <c r="I301" s="2"/>
      <c r="J301" s="2" t="s">
        <v>821</v>
      </c>
      <c r="K301" s="2"/>
      <c r="L301" s="2">
        <f>J301/B301</f>
        <v>0.80441176470588238</v>
      </c>
    </row>
    <row r="302" spans="1:12">
      <c r="A302" s="15">
        <v>19890205</v>
      </c>
      <c r="B302" s="8" t="s">
        <v>575</v>
      </c>
      <c r="C302" s="8"/>
      <c r="D302" s="8" t="s">
        <v>571</v>
      </c>
      <c r="E302" s="11"/>
      <c r="F302" s="15"/>
      <c r="G302" s="11"/>
      <c r="H302" s="3"/>
      <c r="I302" s="2"/>
      <c r="J302" s="2" t="s">
        <v>837</v>
      </c>
      <c r="K302" s="2" t="s">
        <v>136</v>
      </c>
      <c r="L302" s="2">
        <f>J302/B302</f>
        <v>0.24197530864197533</v>
      </c>
    </row>
    <row r="303" spans="1:12">
      <c r="A303" s="15">
        <v>19890207</v>
      </c>
      <c r="B303" s="8" t="s">
        <v>576</v>
      </c>
      <c r="C303" s="8"/>
      <c r="D303" s="8" t="s">
        <v>571</v>
      </c>
      <c r="E303" s="11"/>
      <c r="F303" s="15"/>
      <c r="G303" s="11"/>
      <c r="I303" s="2" t="s">
        <v>19</v>
      </c>
      <c r="J303" s="2" t="s">
        <v>838</v>
      </c>
      <c r="K303" s="2"/>
      <c r="L303" s="2">
        <f t="shared" ref="L303:L306" si="11">J303/B303</f>
        <v>0.9511627906976744</v>
      </c>
    </row>
    <row r="304" spans="1:12">
      <c r="A304" s="15">
        <v>19890207</v>
      </c>
      <c r="B304" s="8" t="s">
        <v>576</v>
      </c>
      <c r="C304" s="8"/>
      <c r="D304" s="8" t="s">
        <v>571</v>
      </c>
      <c r="E304" s="11"/>
      <c r="F304" s="15"/>
      <c r="G304" s="11"/>
      <c r="I304" s="2"/>
      <c r="J304" s="2" t="s">
        <v>838</v>
      </c>
      <c r="K304" s="2"/>
      <c r="L304" s="2">
        <f t="shared" si="11"/>
        <v>0.9511627906976744</v>
      </c>
    </row>
    <row r="305" spans="1:12">
      <c r="A305" s="15">
        <v>19890208</v>
      </c>
      <c r="B305" s="8" t="s">
        <v>577</v>
      </c>
      <c r="C305" s="8"/>
      <c r="D305" s="8" t="s">
        <v>571</v>
      </c>
      <c r="E305" s="11"/>
      <c r="F305" s="15"/>
      <c r="G305" s="11"/>
      <c r="I305" s="2"/>
      <c r="J305" s="2" t="s">
        <v>765</v>
      </c>
      <c r="K305" s="2" t="s">
        <v>136</v>
      </c>
      <c r="L305" s="2">
        <f t="shared" si="11"/>
        <v>0.80315789473684207</v>
      </c>
    </row>
    <row r="306" spans="1:12">
      <c r="A306" s="15">
        <v>19890208</v>
      </c>
      <c r="B306" s="8" t="s">
        <v>577</v>
      </c>
      <c r="C306" s="8"/>
      <c r="D306" s="8" t="s">
        <v>571</v>
      </c>
      <c r="E306" s="11"/>
      <c r="F306" s="15"/>
      <c r="G306" s="11"/>
      <c r="I306" s="2"/>
      <c r="J306" s="2" t="s">
        <v>765</v>
      </c>
      <c r="K306" s="2" t="s">
        <v>136</v>
      </c>
      <c r="L306" s="2">
        <f t="shared" si="11"/>
        <v>0.80315789473684207</v>
      </c>
    </row>
    <row r="307" spans="1:12">
      <c r="A307" s="15">
        <v>19890209</v>
      </c>
      <c r="B307" s="27" t="s">
        <v>33</v>
      </c>
      <c r="C307" s="20" t="s">
        <v>594</v>
      </c>
      <c r="D307" s="19" t="s">
        <v>562</v>
      </c>
      <c r="E307" s="11"/>
      <c r="F307" s="15"/>
      <c r="G307" s="11"/>
      <c r="I307" s="2"/>
      <c r="J307" s="2" t="s">
        <v>839</v>
      </c>
      <c r="K307" s="2" t="s">
        <v>803</v>
      </c>
      <c r="L307" s="2">
        <f>J307/99</f>
        <v>0.21010101010101012</v>
      </c>
    </row>
    <row r="308" spans="1:12">
      <c r="A308" s="15">
        <v>19890210</v>
      </c>
      <c r="B308" s="27" t="s">
        <v>33</v>
      </c>
      <c r="C308" s="8" t="s">
        <v>595</v>
      </c>
      <c r="D308" s="8" t="s">
        <v>562</v>
      </c>
      <c r="E308" s="11"/>
      <c r="F308" s="15"/>
      <c r="G308" s="18"/>
      <c r="I308" s="2" t="s">
        <v>34</v>
      </c>
      <c r="J308" s="2" t="s">
        <v>785</v>
      </c>
      <c r="K308" s="2" t="s">
        <v>840</v>
      </c>
      <c r="L308" s="2">
        <f>J308/C308</f>
        <v>0.38556701030927831</v>
      </c>
    </row>
    <row r="309" spans="1:12">
      <c r="A309" s="15">
        <v>19890211</v>
      </c>
      <c r="B309" s="27" t="s">
        <v>33</v>
      </c>
      <c r="C309" s="8"/>
      <c r="D309" s="17"/>
      <c r="E309" s="11"/>
      <c r="F309" s="15"/>
      <c r="G309" s="11"/>
      <c r="I309" s="2" t="s">
        <v>36</v>
      </c>
      <c r="J309" s="2" t="s">
        <v>773</v>
      </c>
      <c r="K309" s="2" t="s">
        <v>529</v>
      </c>
    </row>
    <row r="310" spans="1:12">
      <c r="A310" s="15">
        <v>19890214</v>
      </c>
      <c r="B310" s="27" t="s">
        <v>33</v>
      </c>
      <c r="C310" s="8"/>
      <c r="D310" s="17"/>
      <c r="E310" s="11"/>
      <c r="F310" s="15"/>
      <c r="G310" s="11"/>
      <c r="I310" s="2"/>
      <c r="J310" s="2" t="s">
        <v>791</v>
      </c>
      <c r="K310" s="2" t="s">
        <v>841</v>
      </c>
    </row>
    <row r="311" spans="1:12">
      <c r="A311" s="15">
        <v>19890214</v>
      </c>
      <c r="B311" s="27" t="s">
        <v>33</v>
      </c>
      <c r="C311" s="8"/>
      <c r="D311" s="17"/>
      <c r="E311" s="11"/>
      <c r="F311" s="15"/>
      <c r="G311" s="11"/>
      <c r="I311" s="2"/>
      <c r="J311" s="2" t="s">
        <v>791</v>
      </c>
      <c r="K311" s="2" t="s">
        <v>841</v>
      </c>
    </row>
    <row r="312" spans="1:12">
      <c r="A312" s="15">
        <v>19890215</v>
      </c>
      <c r="B312" s="8" t="s">
        <v>578</v>
      </c>
      <c r="C312" s="8"/>
      <c r="D312" s="17" t="s">
        <v>571</v>
      </c>
      <c r="E312" s="11"/>
      <c r="F312" s="15"/>
      <c r="G312" s="11"/>
      <c r="I312" s="2"/>
      <c r="J312" s="2" t="s">
        <v>842</v>
      </c>
      <c r="K312" s="2"/>
      <c r="L312" s="2">
        <f>J312/B312</f>
        <v>0.9</v>
      </c>
    </row>
    <row r="313" spans="1:12">
      <c r="A313" s="15">
        <v>19890221</v>
      </c>
      <c r="B313" s="27" t="s">
        <v>33</v>
      </c>
      <c r="C313" s="8"/>
      <c r="D313" s="8" t="s">
        <v>571</v>
      </c>
      <c r="E313" s="11"/>
      <c r="F313" s="15"/>
      <c r="G313" s="11"/>
      <c r="I313" s="2"/>
      <c r="J313" s="2"/>
      <c r="K313" s="2"/>
    </row>
    <row r="314" spans="1:12">
      <c r="A314" s="15">
        <v>19890221</v>
      </c>
      <c r="B314" s="27" t="s">
        <v>33</v>
      </c>
      <c r="C314" s="8"/>
      <c r="D314" s="8" t="s">
        <v>571</v>
      </c>
      <c r="E314" s="11"/>
      <c r="F314" s="15"/>
      <c r="G314" s="11"/>
      <c r="I314" s="2"/>
      <c r="J314" s="2"/>
      <c r="K314" s="2"/>
    </row>
    <row r="315" spans="1:12">
      <c r="A315" s="15">
        <v>19890222</v>
      </c>
      <c r="B315" s="27" t="s">
        <v>33</v>
      </c>
      <c r="C315" s="8"/>
      <c r="D315" s="8" t="s">
        <v>571</v>
      </c>
      <c r="E315" s="11"/>
      <c r="F315" s="15"/>
      <c r="G315" s="11"/>
      <c r="I315" s="2" t="s">
        <v>46</v>
      </c>
      <c r="J315" s="2"/>
      <c r="K315" s="2"/>
    </row>
    <row r="316" spans="1:12">
      <c r="A316" s="15">
        <v>19890222</v>
      </c>
      <c r="B316" s="27" t="s">
        <v>33</v>
      </c>
      <c r="C316" s="8"/>
      <c r="D316" s="8" t="s">
        <v>571</v>
      </c>
      <c r="E316" s="11"/>
      <c r="F316" s="15"/>
      <c r="G316" s="11"/>
      <c r="I316" s="2"/>
      <c r="J316" s="2"/>
      <c r="K316" s="2"/>
    </row>
    <row r="317" spans="1:12">
      <c r="A317" s="15">
        <v>19890307</v>
      </c>
      <c r="B317" s="27" t="s">
        <v>33</v>
      </c>
      <c r="C317" s="8"/>
      <c r="D317" s="8" t="s">
        <v>571</v>
      </c>
      <c r="E317" s="11"/>
      <c r="F317" s="15"/>
      <c r="G317" s="11"/>
      <c r="I317" s="2"/>
      <c r="J317" s="2"/>
      <c r="K317" s="2"/>
    </row>
    <row r="318" spans="1:12">
      <c r="A318" s="15">
        <v>19890307</v>
      </c>
      <c r="B318" s="27" t="s">
        <v>33</v>
      </c>
      <c r="C318" s="8"/>
      <c r="D318" s="8" t="s">
        <v>571</v>
      </c>
      <c r="E318" s="11"/>
      <c r="F318" s="15"/>
      <c r="G318" s="11"/>
      <c r="I318" s="2"/>
      <c r="J318" s="2"/>
      <c r="K318" s="2"/>
    </row>
    <row r="319" spans="1:12">
      <c r="A319" s="15">
        <v>19890308</v>
      </c>
      <c r="B319" s="27" t="s">
        <v>33</v>
      </c>
      <c r="C319" s="8"/>
      <c r="D319" s="8" t="s">
        <v>571</v>
      </c>
      <c r="E319" s="11"/>
      <c r="F319" s="15"/>
      <c r="G319" s="11"/>
      <c r="I319" s="2"/>
      <c r="J319" s="2"/>
      <c r="K319" s="2"/>
    </row>
    <row r="320" spans="1:12">
      <c r="A320" s="15">
        <v>19890308</v>
      </c>
      <c r="B320" s="27" t="s">
        <v>33</v>
      </c>
      <c r="C320" s="8"/>
      <c r="D320" s="8" t="s">
        <v>571</v>
      </c>
      <c r="E320" s="11"/>
      <c r="F320" s="15"/>
      <c r="G320" s="11"/>
      <c r="I320" s="2"/>
      <c r="J320" s="2"/>
      <c r="K320" s="2"/>
    </row>
    <row r="321" spans="1:11">
      <c r="A321" s="15">
        <v>19890328</v>
      </c>
      <c r="B321" s="27" t="s">
        <v>33</v>
      </c>
      <c r="C321" s="8"/>
      <c r="D321" s="17"/>
      <c r="E321" s="11"/>
      <c r="F321" s="15"/>
      <c r="G321" s="11"/>
      <c r="I321" s="2" t="s">
        <v>49</v>
      </c>
      <c r="J321" s="2"/>
      <c r="K321" s="2"/>
    </row>
    <row r="322" spans="1:11">
      <c r="A322" s="15">
        <v>19890328</v>
      </c>
      <c r="B322" s="27" t="s">
        <v>33</v>
      </c>
      <c r="C322" s="8"/>
      <c r="D322" s="17"/>
      <c r="E322" s="11"/>
      <c r="F322" s="15"/>
      <c r="G322" s="11"/>
      <c r="I322" s="2"/>
      <c r="J322" s="2"/>
      <c r="K322" s="2"/>
    </row>
    <row r="323" spans="1:11">
      <c r="A323" s="15">
        <v>19890329</v>
      </c>
      <c r="B323" s="27" t="s">
        <v>33</v>
      </c>
      <c r="C323" s="8"/>
      <c r="D323" s="17"/>
      <c r="E323" s="11"/>
      <c r="F323" s="15"/>
      <c r="G323" s="11"/>
      <c r="I323" s="2"/>
      <c r="J323" s="2"/>
      <c r="K323" s="2"/>
    </row>
    <row r="324" spans="1:11">
      <c r="A324" s="15">
        <v>19890329</v>
      </c>
      <c r="B324" s="27" t="s">
        <v>33</v>
      </c>
      <c r="C324" s="8"/>
      <c r="D324" s="17"/>
      <c r="E324" s="11"/>
      <c r="F324" s="15"/>
      <c r="G324" s="11"/>
      <c r="I324" s="2"/>
      <c r="J324" s="2"/>
      <c r="K324" s="2"/>
    </row>
    <row r="325" spans="1:11">
      <c r="A325" s="15">
        <v>19890410</v>
      </c>
      <c r="B325" s="27" t="s">
        <v>33</v>
      </c>
      <c r="C325" s="8"/>
      <c r="D325" s="8" t="s">
        <v>571</v>
      </c>
      <c r="E325" s="11"/>
      <c r="F325" s="15"/>
      <c r="G325" s="11"/>
      <c r="I325" s="2"/>
      <c r="J325" s="2"/>
      <c r="K325" s="2"/>
    </row>
    <row r="326" spans="1:11">
      <c r="A326" s="15">
        <v>19890410</v>
      </c>
      <c r="B326" s="27" t="s">
        <v>33</v>
      </c>
      <c r="C326" s="8"/>
      <c r="D326" s="8" t="s">
        <v>571</v>
      </c>
      <c r="E326" s="11"/>
      <c r="F326" s="15"/>
      <c r="G326" s="11"/>
      <c r="I326" s="2"/>
      <c r="J326" s="2"/>
      <c r="K326" s="2"/>
    </row>
    <row r="327" spans="1:11">
      <c r="A327" s="15">
        <v>19890411</v>
      </c>
      <c r="B327" s="27" t="s">
        <v>33</v>
      </c>
      <c r="C327" s="8"/>
      <c r="D327" s="8" t="s">
        <v>571</v>
      </c>
      <c r="E327" s="11"/>
      <c r="F327" s="15"/>
      <c r="G327" s="11"/>
      <c r="I327" s="2" t="s">
        <v>55</v>
      </c>
      <c r="J327" s="2"/>
      <c r="K327" s="2"/>
    </row>
    <row r="328" spans="1:11">
      <c r="A328" s="15">
        <v>19890411</v>
      </c>
      <c r="B328" s="27" t="s">
        <v>33</v>
      </c>
      <c r="C328" s="8"/>
      <c r="D328" s="8" t="s">
        <v>571</v>
      </c>
      <c r="E328" s="11"/>
      <c r="F328" s="15"/>
      <c r="G328" s="11"/>
      <c r="I328" s="2"/>
      <c r="J328" s="2"/>
      <c r="K328" s="2"/>
    </row>
    <row r="329" spans="1:11">
      <c r="A329" s="15">
        <v>19890412</v>
      </c>
      <c r="B329" s="27" t="s">
        <v>33</v>
      </c>
      <c r="C329" s="8"/>
      <c r="D329" s="8" t="s">
        <v>571</v>
      </c>
      <c r="E329" s="11"/>
      <c r="F329" s="15"/>
      <c r="G329" s="8"/>
      <c r="I329" s="2"/>
      <c r="J329" s="2"/>
      <c r="K329" s="2"/>
    </row>
    <row r="330" spans="1:11">
      <c r="A330" s="15">
        <v>19890412</v>
      </c>
      <c r="B330" s="27" t="s">
        <v>33</v>
      </c>
      <c r="C330" s="8"/>
      <c r="D330" s="8" t="s">
        <v>571</v>
      </c>
      <c r="E330" s="11"/>
      <c r="F330" s="15"/>
      <c r="G330" s="8"/>
      <c r="I330" s="2"/>
      <c r="J330" s="2"/>
      <c r="K330" s="2"/>
    </row>
    <row r="331" spans="1:11">
      <c r="A331" s="15">
        <v>19890413</v>
      </c>
      <c r="B331" s="27" t="s">
        <v>33</v>
      </c>
      <c r="C331" s="8"/>
      <c r="D331" s="8" t="s">
        <v>571</v>
      </c>
      <c r="E331" s="11"/>
      <c r="F331" s="15"/>
      <c r="G331" s="8"/>
      <c r="I331" s="2" t="s">
        <v>57</v>
      </c>
      <c r="J331" s="2"/>
      <c r="K331" s="2"/>
    </row>
    <row r="332" spans="1:11">
      <c r="A332" s="15">
        <v>19890413</v>
      </c>
      <c r="B332" s="27" t="s">
        <v>33</v>
      </c>
      <c r="C332" s="8"/>
      <c r="D332" s="8" t="s">
        <v>571</v>
      </c>
      <c r="E332" s="11"/>
      <c r="F332" s="15"/>
      <c r="G332" s="8"/>
      <c r="I332" s="2"/>
      <c r="J332" s="2"/>
      <c r="K332" s="2"/>
    </row>
    <row r="333" spans="1:11">
      <c r="A333" s="15">
        <v>19890425</v>
      </c>
      <c r="B333" s="27" t="s">
        <v>33</v>
      </c>
      <c r="C333" s="8"/>
      <c r="D333" s="17"/>
      <c r="E333" s="11"/>
      <c r="F333" s="15"/>
      <c r="G333" s="8"/>
      <c r="I333" s="2"/>
      <c r="J333" s="2"/>
      <c r="K333" s="2"/>
    </row>
    <row r="334" spans="1:11">
      <c r="A334" s="15">
        <v>19890425</v>
      </c>
      <c r="B334" s="27" t="s">
        <v>33</v>
      </c>
      <c r="C334" s="8"/>
      <c r="D334" s="17"/>
      <c r="E334" s="11"/>
      <c r="F334" s="15"/>
      <c r="G334" s="8"/>
      <c r="I334" s="2"/>
      <c r="J334" s="2"/>
      <c r="K334" s="2"/>
    </row>
    <row r="335" spans="1:11">
      <c r="A335" s="15">
        <v>19890426</v>
      </c>
      <c r="B335" s="27" t="s">
        <v>33</v>
      </c>
      <c r="C335" s="8"/>
      <c r="D335" s="17"/>
      <c r="E335" s="11"/>
      <c r="F335" s="15"/>
      <c r="G335" s="8"/>
      <c r="I335" s="2"/>
      <c r="J335" s="2"/>
      <c r="K335" s="2"/>
    </row>
    <row r="336" spans="1:11">
      <c r="A336" s="15">
        <v>19890426</v>
      </c>
      <c r="B336" s="27" t="s">
        <v>33</v>
      </c>
      <c r="C336" s="8"/>
      <c r="D336" s="17"/>
      <c r="E336" s="11"/>
      <c r="F336" s="15"/>
      <c r="G336" s="8"/>
      <c r="I336" s="2"/>
      <c r="J336" s="2"/>
      <c r="K336" s="2"/>
    </row>
    <row r="337" spans="1:11">
      <c r="A337" s="15">
        <v>19890502</v>
      </c>
      <c r="B337" s="27" t="s">
        <v>33</v>
      </c>
      <c r="C337" s="8"/>
      <c r="D337" s="17"/>
      <c r="E337" s="11"/>
      <c r="F337" s="15"/>
      <c r="G337" s="8"/>
      <c r="I337" s="2"/>
      <c r="J337" s="2"/>
      <c r="K337" s="2"/>
    </row>
    <row r="338" spans="1:11">
      <c r="A338" s="15">
        <v>19890502</v>
      </c>
      <c r="B338" s="27" t="s">
        <v>33</v>
      </c>
      <c r="C338" s="8"/>
      <c r="D338" s="17"/>
      <c r="E338" s="11"/>
      <c r="F338" s="15"/>
      <c r="G338" s="8"/>
      <c r="I338" s="2"/>
      <c r="J338" s="2"/>
      <c r="K338" s="2"/>
    </row>
    <row r="339" spans="1:11">
      <c r="A339" s="15">
        <v>19890503</v>
      </c>
      <c r="B339" s="27" t="s">
        <v>33</v>
      </c>
      <c r="C339" s="8"/>
      <c r="D339" s="17"/>
      <c r="E339" s="11"/>
      <c r="F339" s="15"/>
      <c r="G339" s="8"/>
      <c r="I339" s="2"/>
      <c r="J339" s="2"/>
      <c r="K339" s="2"/>
    </row>
    <row r="340" spans="1:11">
      <c r="A340" s="15">
        <v>19890503</v>
      </c>
      <c r="B340" s="27" t="s">
        <v>33</v>
      </c>
      <c r="C340" s="8"/>
      <c r="D340" s="17"/>
      <c r="E340" s="11"/>
      <c r="F340" s="15"/>
      <c r="G340" s="8"/>
      <c r="I340" s="2" t="s">
        <v>77</v>
      </c>
      <c r="J340" s="2"/>
      <c r="K340" s="2"/>
    </row>
    <row r="341" spans="1:11">
      <c r="A341" s="15">
        <v>19890509</v>
      </c>
      <c r="B341" s="27" t="s">
        <v>33</v>
      </c>
      <c r="C341" s="8"/>
      <c r="D341" s="8" t="s">
        <v>571</v>
      </c>
      <c r="E341" s="11"/>
      <c r="F341" s="15"/>
      <c r="G341" s="8"/>
      <c r="I341" s="2" t="s">
        <v>79</v>
      </c>
      <c r="J341" s="2"/>
      <c r="K341" s="2"/>
    </row>
    <row r="342" spans="1:11">
      <c r="A342" s="15">
        <v>19890510</v>
      </c>
      <c r="B342" s="8" t="s">
        <v>579</v>
      </c>
      <c r="C342" s="8"/>
      <c r="D342" s="8" t="s">
        <v>571</v>
      </c>
      <c r="E342" s="11"/>
      <c r="F342" s="15"/>
      <c r="G342" s="8"/>
      <c r="J342" s="2"/>
      <c r="K342" s="2"/>
    </row>
    <row r="343" spans="1:11">
      <c r="A343" s="15">
        <v>19890510</v>
      </c>
      <c r="B343" s="8" t="s">
        <v>579</v>
      </c>
      <c r="C343" s="8"/>
      <c r="D343" s="8" t="s">
        <v>571</v>
      </c>
      <c r="E343" s="11"/>
      <c r="F343" s="15"/>
      <c r="G343" s="8"/>
      <c r="I343" s="2" t="s">
        <v>79</v>
      </c>
      <c r="J343" s="2"/>
      <c r="K343" s="2"/>
    </row>
    <row r="344" spans="1:11">
      <c r="A344" s="15">
        <v>19890511</v>
      </c>
      <c r="B344" s="27" t="s">
        <v>33</v>
      </c>
      <c r="C344" s="8"/>
      <c r="D344" s="8" t="s">
        <v>571</v>
      </c>
      <c r="E344" s="11"/>
      <c r="F344" s="15"/>
      <c r="G344" s="8"/>
      <c r="I344" s="2" t="s">
        <v>19</v>
      </c>
      <c r="J344" s="2"/>
      <c r="K344" s="2"/>
    </row>
    <row r="345" spans="1:11">
      <c r="A345" s="15">
        <v>19890511</v>
      </c>
      <c r="B345" s="27" t="s">
        <v>33</v>
      </c>
      <c r="C345" s="8"/>
      <c r="D345" s="8" t="s">
        <v>571</v>
      </c>
      <c r="E345" s="11"/>
      <c r="F345" s="15"/>
      <c r="G345" s="8"/>
      <c r="I345" s="2"/>
      <c r="J345" s="2"/>
      <c r="K345" s="2"/>
    </row>
    <row r="346" spans="1:11">
      <c r="A346" s="15">
        <v>19890602</v>
      </c>
      <c r="B346" s="8" t="s">
        <v>580</v>
      </c>
      <c r="C346" s="8"/>
      <c r="D346" s="8" t="s">
        <v>571</v>
      </c>
      <c r="E346" s="11"/>
      <c r="F346" s="15"/>
      <c r="G346" s="8"/>
      <c r="I346" s="2"/>
      <c r="J346" s="2" t="s">
        <v>764</v>
      </c>
      <c r="K346" s="2"/>
    </row>
    <row r="347" spans="1:11">
      <c r="A347" s="15">
        <v>19890603</v>
      </c>
      <c r="B347" s="8" t="s">
        <v>570</v>
      </c>
      <c r="C347" s="8"/>
      <c r="D347" s="8" t="s">
        <v>571</v>
      </c>
      <c r="E347" s="11"/>
      <c r="F347" s="15"/>
      <c r="G347" s="8"/>
      <c r="I347" s="2"/>
      <c r="J347" s="2" t="s">
        <v>843</v>
      </c>
      <c r="K347" s="2"/>
    </row>
    <row r="348" spans="1:11">
      <c r="A348" s="15">
        <v>19890604</v>
      </c>
      <c r="B348" s="8" t="s">
        <v>581</v>
      </c>
      <c r="C348" s="8"/>
      <c r="D348" s="8" t="s">
        <v>571</v>
      </c>
      <c r="E348" s="11"/>
      <c r="F348" s="15"/>
      <c r="G348" s="8"/>
      <c r="I348" s="2"/>
      <c r="J348" s="2" t="s">
        <v>834</v>
      </c>
      <c r="K348" s="2"/>
    </row>
    <row r="349" spans="1:11">
      <c r="A349" s="15">
        <v>19890725</v>
      </c>
      <c r="B349" s="8" t="s">
        <v>582</v>
      </c>
      <c r="C349" s="8"/>
      <c r="D349" s="8" t="s">
        <v>571</v>
      </c>
      <c r="E349" s="11"/>
      <c r="F349" s="15"/>
      <c r="G349" s="8"/>
      <c r="I349" s="2"/>
      <c r="J349" s="2"/>
      <c r="K349" s="2"/>
    </row>
    <row r="350" spans="1:11">
      <c r="A350" s="15">
        <v>19890726</v>
      </c>
      <c r="B350" s="27" t="s">
        <v>33</v>
      </c>
      <c r="C350" s="8" t="s">
        <v>596</v>
      </c>
      <c r="D350" s="8" t="s">
        <v>136</v>
      </c>
      <c r="E350" s="11"/>
      <c r="F350" s="22">
        <v>0.47222222222222227</v>
      </c>
      <c r="G350" s="17" t="s">
        <v>596</v>
      </c>
      <c r="I350" s="2"/>
      <c r="J350" s="2"/>
      <c r="K350" s="2"/>
    </row>
    <row r="351" spans="1:11">
      <c r="A351" s="15">
        <v>19890729</v>
      </c>
      <c r="B351" s="27" t="s">
        <v>33</v>
      </c>
      <c r="C351" s="8"/>
      <c r="D351" s="27" t="s">
        <v>33</v>
      </c>
      <c r="E351" s="11"/>
      <c r="F351" s="15"/>
      <c r="G351" s="8"/>
      <c r="H351" s="3"/>
      <c r="I351" s="2"/>
      <c r="J351" s="2"/>
      <c r="K351" s="2"/>
    </row>
    <row r="352" spans="1:11">
      <c r="A352" s="15">
        <v>19890730</v>
      </c>
      <c r="B352" s="8" t="s">
        <v>583</v>
      </c>
      <c r="C352" s="8"/>
      <c r="D352" s="8" t="s">
        <v>584</v>
      </c>
      <c r="E352" s="11"/>
      <c r="F352" s="15"/>
      <c r="G352" s="8"/>
      <c r="I352" s="2"/>
      <c r="J352" s="2"/>
      <c r="K352" s="2"/>
    </row>
    <row r="353" spans="1:12">
      <c r="A353" s="15">
        <v>19890801</v>
      </c>
      <c r="B353" s="8" t="s">
        <v>585</v>
      </c>
      <c r="C353" s="8"/>
      <c r="D353" s="8" t="s">
        <v>584</v>
      </c>
      <c r="E353" s="11"/>
      <c r="F353" s="15"/>
      <c r="G353" s="8"/>
      <c r="I353" s="2"/>
      <c r="J353" s="2" t="s">
        <v>844</v>
      </c>
      <c r="K353" s="2" t="s">
        <v>845</v>
      </c>
      <c r="L353" s="2">
        <f>J353/B353</f>
        <v>1.1807017543859648</v>
      </c>
    </row>
    <row r="354" spans="1:12">
      <c r="A354" s="15">
        <v>19890802</v>
      </c>
      <c r="B354" s="8" t="s">
        <v>586</v>
      </c>
      <c r="C354" s="8"/>
      <c r="D354" s="8" t="s">
        <v>584</v>
      </c>
      <c r="E354" s="11"/>
      <c r="F354" s="15"/>
      <c r="G354" s="8"/>
      <c r="I354" s="2"/>
      <c r="J354" s="2" t="s">
        <v>836</v>
      </c>
      <c r="K354" s="2"/>
      <c r="L354" s="2">
        <f>J354/B354</f>
        <v>1.0318840579710145</v>
      </c>
    </row>
    <row r="355" spans="1:12">
      <c r="A355" s="15">
        <v>19890803</v>
      </c>
      <c r="B355" s="27" t="s">
        <v>33</v>
      </c>
      <c r="C355" s="8" t="s">
        <v>97</v>
      </c>
      <c r="D355" s="8" t="s">
        <v>136</v>
      </c>
      <c r="E355" s="11"/>
      <c r="F355" s="22">
        <v>0.41666666666666669</v>
      </c>
      <c r="G355" s="17" t="s">
        <v>596</v>
      </c>
      <c r="I355" s="2"/>
      <c r="J355" s="2" t="s">
        <v>765</v>
      </c>
      <c r="K355" s="2"/>
      <c r="L355" s="2">
        <f>J355/G355</f>
        <v>1.0452054794520547</v>
      </c>
    </row>
    <row r="356" spans="1:12">
      <c r="A356" s="15">
        <v>19890817</v>
      </c>
      <c r="B356" s="27" t="s">
        <v>33</v>
      </c>
      <c r="C356" s="8"/>
      <c r="D356" s="27" t="s">
        <v>33</v>
      </c>
      <c r="E356" s="11"/>
      <c r="F356" s="15"/>
      <c r="G356" s="8"/>
      <c r="I356" s="2"/>
      <c r="J356" s="2" t="s">
        <v>795</v>
      </c>
      <c r="K356" s="2" t="s">
        <v>136</v>
      </c>
    </row>
    <row r="357" spans="1:12">
      <c r="A357" s="15">
        <v>19890818</v>
      </c>
      <c r="B357" s="27" t="s">
        <v>33</v>
      </c>
      <c r="C357" s="8"/>
      <c r="D357" s="27" t="s">
        <v>33</v>
      </c>
      <c r="E357" s="11"/>
      <c r="F357" s="15"/>
      <c r="G357" s="8"/>
      <c r="I357" s="2"/>
      <c r="J357" s="2" t="s">
        <v>774</v>
      </c>
      <c r="K357" s="2" t="s">
        <v>846</v>
      </c>
    </row>
    <row r="358" spans="1:12">
      <c r="A358" s="15">
        <v>19890828</v>
      </c>
      <c r="B358" s="27" t="s">
        <v>33</v>
      </c>
      <c r="C358" s="8"/>
      <c r="D358" s="17"/>
      <c r="E358" s="11"/>
      <c r="F358" s="15"/>
      <c r="G358" s="8"/>
      <c r="I358" s="2"/>
      <c r="J358" s="2"/>
      <c r="K358" s="2"/>
    </row>
    <row r="359" spans="1:12">
      <c r="A359" s="15">
        <v>19890829</v>
      </c>
      <c r="B359" s="27" t="s">
        <v>33</v>
      </c>
      <c r="C359" s="8"/>
      <c r="D359" s="17"/>
      <c r="E359" s="11"/>
      <c r="F359" s="15"/>
      <c r="G359" s="8"/>
      <c r="I359" s="2"/>
      <c r="J359" s="2"/>
      <c r="K359" s="2"/>
    </row>
    <row r="360" spans="1:12">
      <c r="A360" s="15">
        <v>19890830</v>
      </c>
      <c r="B360" s="8" t="s">
        <v>587</v>
      </c>
      <c r="C360" s="8"/>
      <c r="D360" s="8" t="s">
        <v>584</v>
      </c>
      <c r="E360" s="11"/>
      <c r="F360" s="15"/>
      <c r="G360" s="8"/>
      <c r="I360" s="2"/>
      <c r="J360" s="2" t="s">
        <v>766</v>
      </c>
      <c r="K360" s="2"/>
      <c r="L360" s="2">
        <f>J360/B360</f>
        <v>1.1097222222222223</v>
      </c>
    </row>
    <row r="361" spans="1:12">
      <c r="A361" s="15">
        <v>19890831</v>
      </c>
      <c r="B361" s="8" t="s">
        <v>579</v>
      </c>
      <c r="C361" s="8"/>
      <c r="D361" s="8" t="s">
        <v>584</v>
      </c>
      <c r="E361" s="11"/>
      <c r="F361" s="15"/>
      <c r="G361" s="8"/>
      <c r="I361" s="2"/>
      <c r="J361" s="2" t="s">
        <v>768</v>
      </c>
      <c r="K361" s="2"/>
      <c r="L361" s="2">
        <f t="shared" ref="L361:L364" si="12">J361/B361</f>
        <v>1.0342465753424657</v>
      </c>
    </row>
    <row r="362" spans="1:12">
      <c r="A362" s="15">
        <v>19890831</v>
      </c>
      <c r="B362" s="8" t="s">
        <v>579</v>
      </c>
      <c r="C362" s="8"/>
      <c r="D362" s="8" t="s">
        <v>584</v>
      </c>
      <c r="E362" s="11"/>
      <c r="F362" s="15"/>
      <c r="G362" s="8"/>
      <c r="I362" s="2"/>
      <c r="J362" s="2" t="s">
        <v>768</v>
      </c>
      <c r="K362" s="2"/>
      <c r="L362" s="2">
        <f t="shared" si="12"/>
        <v>1.0342465753424657</v>
      </c>
    </row>
    <row r="363" spans="1:12">
      <c r="A363" s="15">
        <v>19890901</v>
      </c>
      <c r="B363" s="8" t="s">
        <v>588</v>
      </c>
      <c r="C363" s="8"/>
      <c r="D363" s="8" t="s">
        <v>584</v>
      </c>
      <c r="E363" s="11"/>
      <c r="F363" s="15"/>
      <c r="G363" s="8"/>
      <c r="I363" s="2"/>
      <c r="J363" s="2" t="s">
        <v>847</v>
      </c>
      <c r="K363" s="2"/>
      <c r="L363" s="2">
        <f t="shared" si="12"/>
        <v>1.0451612903225806</v>
      </c>
    </row>
    <row r="364" spans="1:12">
      <c r="A364" s="15">
        <v>19890901</v>
      </c>
      <c r="B364" s="8" t="s">
        <v>588</v>
      </c>
      <c r="C364" s="8"/>
      <c r="D364" s="8" t="s">
        <v>584</v>
      </c>
      <c r="E364" s="11"/>
      <c r="F364" s="15"/>
      <c r="G364" s="8"/>
      <c r="I364" s="2"/>
      <c r="J364" s="2" t="s">
        <v>847</v>
      </c>
      <c r="K364" s="2"/>
      <c r="L364" s="2">
        <f t="shared" si="12"/>
        <v>1.0451612903225806</v>
      </c>
    </row>
    <row r="365" spans="1:12">
      <c r="A365" s="15">
        <v>19890905</v>
      </c>
      <c r="B365" s="27" t="s">
        <v>33</v>
      </c>
      <c r="C365" s="8"/>
      <c r="D365" s="17"/>
      <c r="E365" s="11"/>
      <c r="F365" s="15"/>
      <c r="G365" s="8"/>
      <c r="I365" s="2"/>
      <c r="J365" s="2"/>
      <c r="K365" s="2"/>
    </row>
    <row r="366" spans="1:12">
      <c r="A366" s="15">
        <v>19890905</v>
      </c>
      <c r="B366" s="27" t="s">
        <v>33</v>
      </c>
      <c r="C366" s="8"/>
      <c r="D366" s="17"/>
      <c r="E366" s="11"/>
      <c r="F366" s="15"/>
      <c r="G366" s="8"/>
      <c r="I366" s="2"/>
      <c r="J366" s="2"/>
      <c r="K366" s="2"/>
    </row>
    <row r="367" spans="1:12">
      <c r="A367" s="15">
        <v>19890906</v>
      </c>
      <c r="B367" s="8" t="s">
        <v>573</v>
      </c>
      <c r="C367" s="8"/>
      <c r="D367" s="8" t="s">
        <v>584</v>
      </c>
      <c r="E367" s="11"/>
      <c r="F367" s="15"/>
      <c r="G367" s="8"/>
      <c r="I367" s="2"/>
      <c r="J367" s="2" t="s">
        <v>847</v>
      </c>
      <c r="K367" s="2"/>
      <c r="L367" s="2">
        <f>J367/B367</f>
        <v>1.0681318681318681</v>
      </c>
    </row>
    <row r="368" spans="1:12">
      <c r="A368" s="15">
        <v>19890906</v>
      </c>
      <c r="B368" s="8" t="s">
        <v>573</v>
      </c>
      <c r="C368" s="8"/>
      <c r="D368" s="8" t="s">
        <v>584</v>
      </c>
      <c r="E368" s="11"/>
      <c r="F368" s="15"/>
      <c r="G368" s="8"/>
      <c r="I368" s="2"/>
      <c r="J368" s="2" t="s">
        <v>847</v>
      </c>
      <c r="K368" s="2"/>
      <c r="L368" s="2">
        <f>J368/B368</f>
        <v>1.0681318681318681</v>
      </c>
    </row>
    <row r="369" spans="1:12">
      <c r="A369" s="15">
        <v>19890907</v>
      </c>
      <c r="B369" s="27" t="s">
        <v>33</v>
      </c>
      <c r="C369" s="8" t="s">
        <v>12</v>
      </c>
      <c r="D369" s="8" t="s">
        <v>417</v>
      </c>
      <c r="E369" s="11"/>
      <c r="F369" s="15"/>
      <c r="G369" s="8"/>
      <c r="I369" s="2"/>
      <c r="J369" s="2" t="s">
        <v>848</v>
      </c>
      <c r="K369" s="2" t="s">
        <v>529</v>
      </c>
      <c r="L369" s="2">
        <f>J369/C369</f>
        <v>0.38414634146341464</v>
      </c>
    </row>
    <row r="370" spans="1:12">
      <c r="A370" s="15">
        <v>19890919</v>
      </c>
      <c r="B370" s="27" t="s">
        <v>33</v>
      </c>
      <c r="C370" s="8"/>
      <c r="D370" s="8" t="s">
        <v>584</v>
      </c>
      <c r="E370" s="11"/>
      <c r="F370" s="15"/>
      <c r="G370" s="8"/>
      <c r="I370" s="2"/>
      <c r="J370" s="2"/>
      <c r="K370" s="2"/>
    </row>
    <row r="371" spans="1:12">
      <c r="A371" s="15">
        <v>19890920</v>
      </c>
      <c r="B371" s="27" t="s">
        <v>33</v>
      </c>
      <c r="C371" s="8"/>
      <c r="D371" s="8" t="s">
        <v>584</v>
      </c>
      <c r="E371" s="11"/>
      <c r="F371" s="15"/>
      <c r="G371" s="8"/>
      <c r="I371" s="2"/>
      <c r="J371" s="2"/>
      <c r="K371" s="2"/>
    </row>
    <row r="372" spans="1:12">
      <c r="A372" s="15">
        <v>19890921</v>
      </c>
      <c r="B372" s="27" t="s">
        <v>33</v>
      </c>
      <c r="C372" s="8"/>
      <c r="D372" s="8" t="s">
        <v>584</v>
      </c>
      <c r="E372" s="11"/>
      <c r="F372" s="15"/>
      <c r="G372" s="8"/>
      <c r="I372" s="2" t="s">
        <v>49</v>
      </c>
      <c r="J372" s="2"/>
      <c r="K372" s="2"/>
    </row>
    <row r="373" spans="1:12">
      <c r="A373" s="15">
        <v>19891004</v>
      </c>
      <c r="B373" s="8" t="s">
        <v>589</v>
      </c>
      <c r="C373" s="8"/>
      <c r="D373" s="17" t="s">
        <v>584</v>
      </c>
      <c r="E373" s="11"/>
      <c r="F373" s="15"/>
      <c r="G373" s="8"/>
      <c r="I373" s="2" t="s">
        <v>98</v>
      </c>
      <c r="J373" s="2"/>
      <c r="K373" s="2"/>
    </row>
    <row r="374" spans="1:12">
      <c r="A374" s="15">
        <v>19891005</v>
      </c>
      <c r="B374" s="27" t="s">
        <v>33</v>
      </c>
      <c r="C374" s="8"/>
      <c r="D374" s="8" t="s">
        <v>584</v>
      </c>
      <c r="E374" s="11"/>
      <c r="F374" s="15"/>
      <c r="G374" s="8"/>
      <c r="I374" s="2" t="s">
        <v>99</v>
      </c>
      <c r="J374" s="2"/>
      <c r="K374" s="2"/>
    </row>
    <row r="375" spans="1:12">
      <c r="A375" s="15">
        <v>19891006</v>
      </c>
      <c r="B375" s="27" t="s">
        <v>33</v>
      </c>
      <c r="C375" s="8"/>
      <c r="D375" s="8" t="s">
        <v>584</v>
      </c>
      <c r="E375" s="11"/>
      <c r="F375" s="15"/>
      <c r="G375" s="8"/>
      <c r="I375" s="2"/>
      <c r="J375" s="2"/>
      <c r="K375" s="2"/>
    </row>
    <row r="376" spans="1:12">
      <c r="A376" s="15">
        <v>19891023</v>
      </c>
      <c r="B376" s="27" t="s">
        <v>33</v>
      </c>
      <c r="C376" s="8"/>
      <c r="D376" s="27" t="s">
        <v>33</v>
      </c>
      <c r="E376" s="11"/>
      <c r="F376" s="15"/>
      <c r="G376" s="8"/>
      <c r="I376" s="2"/>
      <c r="J376" s="2"/>
      <c r="K376" s="2"/>
    </row>
    <row r="377" spans="1:12">
      <c r="A377" s="15">
        <v>19891023</v>
      </c>
      <c r="B377" s="27" t="s">
        <v>33</v>
      </c>
      <c r="C377" s="8"/>
      <c r="D377" s="27" t="s">
        <v>33</v>
      </c>
      <c r="E377" s="11"/>
      <c r="F377" s="15"/>
      <c r="G377" s="8"/>
      <c r="I377" s="2"/>
      <c r="J377" s="2"/>
      <c r="K377" s="2"/>
    </row>
    <row r="378" spans="1:12">
      <c r="A378" s="15">
        <v>19891024</v>
      </c>
      <c r="B378" s="27" t="s">
        <v>33</v>
      </c>
      <c r="C378" s="8"/>
      <c r="D378" s="27" t="s">
        <v>33</v>
      </c>
      <c r="E378" s="11"/>
      <c r="F378" s="15"/>
      <c r="G378" s="8"/>
      <c r="I378" s="2"/>
      <c r="J378" s="2"/>
      <c r="K378" s="2"/>
    </row>
    <row r="379" spans="1:12">
      <c r="A379" s="15">
        <v>19891024</v>
      </c>
      <c r="B379" s="27" t="s">
        <v>33</v>
      </c>
      <c r="C379" s="8"/>
      <c r="D379" s="27" t="s">
        <v>33</v>
      </c>
      <c r="E379" s="11"/>
      <c r="F379" s="15"/>
      <c r="G379" s="8"/>
      <c r="I379" s="2"/>
      <c r="J379" s="2"/>
      <c r="K379" s="2"/>
    </row>
    <row r="380" spans="1:12">
      <c r="A380" s="15">
        <v>19891025</v>
      </c>
      <c r="B380" s="27" t="s">
        <v>33</v>
      </c>
      <c r="C380" s="8"/>
      <c r="D380" s="27" t="s">
        <v>33</v>
      </c>
      <c r="E380" s="11"/>
      <c r="F380" s="15"/>
      <c r="G380" s="8"/>
      <c r="J380" s="2"/>
      <c r="K380" s="2"/>
    </row>
    <row r="381" spans="1:12">
      <c r="A381" s="15">
        <v>19891025</v>
      </c>
      <c r="B381" s="27" t="s">
        <v>33</v>
      </c>
      <c r="C381" s="8"/>
      <c r="D381" s="27" t="s">
        <v>33</v>
      </c>
      <c r="E381" s="11"/>
      <c r="F381" s="15"/>
      <c r="G381" s="8"/>
      <c r="I381" s="2" t="s">
        <v>17</v>
      </c>
      <c r="J381" s="2"/>
      <c r="K381" s="2"/>
    </row>
    <row r="382" spans="1:12">
      <c r="A382" s="15">
        <v>19891114</v>
      </c>
      <c r="B382" s="27" t="s">
        <v>33</v>
      </c>
      <c r="C382" s="8"/>
      <c r="D382" s="17"/>
      <c r="E382" s="11"/>
      <c r="F382" s="15"/>
      <c r="G382" s="8"/>
      <c r="I382" s="2"/>
      <c r="J382" s="2"/>
      <c r="K382" s="2"/>
    </row>
    <row r="383" spans="1:12">
      <c r="A383" s="15">
        <v>19891114</v>
      </c>
      <c r="B383" s="27" t="s">
        <v>33</v>
      </c>
      <c r="C383" s="8"/>
      <c r="D383" s="17"/>
      <c r="E383" s="11"/>
      <c r="F383" s="15"/>
      <c r="G383" s="8"/>
      <c r="I383" s="2" t="s">
        <v>19</v>
      </c>
      <c r="J383" s="2"/>
      <c r="K383" s="2"/>
    </row>
    <row r="384" spans="1:12">
      <c r="A384" s="15">
        <v>19891115</v>
      </c>
      <c r="B384" s="27" t="s">
        <v>33</v>
      </c>
      <c r="C384" s="8"/>
      <c r="D384" s="17"/>
      <c r="E384" s="11"/>
      <c r="F384" s="15"/>
      <c r="G384" s="8"/>
      <c r="I384" s="2"/>
      <c r="J384" s="2"/>
      <c r="K384" s="2"/>
    </row>
    <row r="385" spans="1:12">
      <c r="A385" s="15">
        <v>19891115</v>
      </c>
      <c r="B385" s="27" t="s">
        <v>33</v>
      </c>
      <c r="C385" s="8"/>
      <c r="D385" s="17"/>
      <c r="E385" s="11"/>
      <c r="F385" s="15"/>
      <c r="G385" s="8"/>
      <c r="I385" s="2"/>
      <c r="J385" s="2"/>
      <c r="K385" s="2"/>
    </row>
    <row r="386" spans="1:12">
      <c r="A386" s="15">
        <v>19891116</v>
      </c>
      <c r="B386" s="27" t="s">
        <v>33</v>
      </c>
      <c r="C386" s="8"/>
      <c r="D386" s="17"/>
      <c r="E386" s="11"/>
      <c r="F386" s="15"/>
      <c r="G386" s="8"/>
      <c r="I386" s="2"/>
      <c r="J386" s="2"/>
      <c r="K386" s="2"/>
    </row>
    <row r="387" spans="1:12">
      <c r="A387" s="15">
        <v>19891116</v>
      </c>
      <c r="B387" s="27" t="s">
        <v>33</v>
      </c>
      <c r="C387" s="8"/>
      <c r="D387" s="17"/>
      <c r="E387" s="11"/>
      <c r="F387" s="15"/>
      <c r="G387" s="8"/>
      <c r="I387" s="2"/>
      <c r="J387" s="2"/>
      <c r="K387" s="2"/>
    </row>
    <row r="388" spans="1:12">
      <c r="A388" s="15">
        <v>19891127</v>
      </c>
      <c r="B388" s="27" t="s">
        <v>33</v>
      </c>
      <c r="C388" s="8"/>
      <c r="D388" s="8" t="s">
        <v>584</v>
      </c>
      <c r="E388" s="11"/>
      <c r="F388" s="15"/>
      <c r="G388" s="8"/>
      <c r="I388" s="2"/>
      <c r="J388" s="2"/>
      <c r="K388" s="2"/>
    </row>
    <row r="389" spans="1:12">
      <c r="A389" s="15">
        <v>19891127</v>
      </c>
      <c r="B389" s="27" t="s">
        <v>33</v>
      </c>
      <c r="C389" s="8"/>
      <c r="D389" s="8" t="s">
        <v>584</v>
      </c>
      <c r="E389" s="11"/>
      <c r="F389" s="15"/>
      <c r="G389" s="8"/>
      <c r="H389" s="3"/>
      <c r="I389" s="2"/>
      <c r="J389" s="2"/>
      <c r="K389" s="2"/>
    </row>
    <row r="390" spans="1:12">
      <c r="A390" s="15">
        <v>19891128</v>
      </c>
      <c r="B390" s="27" t="s">
        <v>33</v>
      </c>
      <c r="C390" s="8"/>
      <c r="D390" s="8" t="s">
        <v>584</v>
      </c>
      <c r="E390" s="11"/>
      <c r="F390" s="15"/>
      <c r="G390" s="8"/>
      <c r="I390" s="2"/>
      <c r="J390" s="2"/>
      <c r="K390" s="2"/>
    </row>
    <row r="391" spans="1:12">
      <c r="A391" s="15">
        <v>19891128</v>
      </c>
      <c r="B391" s="27" t="s">
        <v>33</v>
      </c>
      <c r="C391" s="8"/>
      <c r="D391" s="8" t="s">
        <v>584</v>
      </c>
      <c r="E391" s="11"/>
      <c r="F391" s="15"/>
      <c r="G391" s="8"/>
      <c r="I391" s="2"/>
      <c r="J391" s="2"/>
      <c r="K391" s="2"/>
    </row>
    <row r="392" spans="1:12">
      <c r="A392" s="15">
        <v>19891129</v>
      </c>
      <c r="B392" s="27" t="s">
        <v>33</v>
      </c>
      <c r="C392" s="8"/>
      <c r="D392" s="8" t="s">
        <v>584</v>
      </c>
      <c r="E392" s="11"/>
      <c r="F392" s="15"/>
      <c r="G392" s="8"/>
      <c r="I392" s="2"/>
      <c r="J392" s="2"/>
      <c r="K392" s="2"/>
    </row>
    <row r="393" spans="1:12">
      <c r="A393" s="15">
        <v>19891129</v>
      </c>
      <c r="B393" s="27" t="s">
        <v>33</v>
      </c>
      <c r="C393" s="8"/>
      <c r="D393" s="8" t="s">
        <v>584</v>
      </c>
      <c r="E393" s="11"/>
      <c r="F393" s="15"/>
      <c r="G393" s="8"/>
      <c r="I393" s="2"/>
      <c r="J393" s="2"/>
      <c r="K393" s="2"/>
    </row>
    <row r="394" spans="1:12">
      <c r="A394" s="15">
        <v>19891204</v>
      </c>
      <c r="B394" s="8" t="s">
        <v>573</v>
      </c>
      <c r="C394" s="8"/>
      <c r="D394" s="17" t="s">
        <v>584</v>
      </c>
      <c r="E394" s="11"/>
      <c r="F394" s="15"/>
      <c r="G394" s="8"/>
      <c r="I394" s="2"/>
      <c r="J394" s="2" t="s">
        <v>794</v>
      </c>
      <c r="K394" s="2" t="s">
        <v>849</v>
      </c>
      <c r="L394" s="2">
        <f>J394/B394</f>
        <v>0.46593406593406594</v>
      </c>
    </row>
    <row r="395" spans="1:12">
      <c r="A395" s="15">
        <v>19891205</v>
      </c>
      <c r="B395" s="27" t="s">
        <v>33</v>
      </c>
      <c r="C395" s="8"/>
      <c r="D395" s="17"/>
      <c r="E395" s="11"/>
      <c r="F395" s="15"/>
      <c r="G395" s="8"/>
      <c r="I395" s="2"/>
      <c r="J395" s="2"/>
      <c r="K395" s="2"/>
    </row>
    <row r="396" spans="1:12">
      <c r="A396" s="15">
        <v>19891208</v>
      </c>
      <c r="B396" s="27" t="s">
        <v>33</v>
      </c>
      <c r="C396" s="8" t="s">
        <v>597</v>
      </c>
      <c r="D396" s="8" t="s">
        <v>559</v>
      </c>
      <c r="E396" s="11"/>
      <c r="F396" s="15"/>
      <c r="G396" s="8"/>
      <c r="I396" s="2"/>
      <c r="J396" s="2" t="s">
        <v>815</v>
      </c>
      <c r="K396" s="2" t="s">
        <v>430</v>
      </c>
      <c r="L396" s="2">
        <f>J396/C396</f>
        <v>0.49888888888888888</v>
      </c>
    </row>
    <row r="397" spans="1:12">
      <c r="A397" s="15">
        <v>19891209</v>
      </c>
      <c r="B397" s="27" t="s">
        <v>33</v>
      </c>
      <c r="C397" s="8" t="s">
        <v>598</v>
      </c>
      <c r="D397" s="8" t="s">
        <v>562</v>
      </c>
      <c r="E397" s="11"/>
      <c r="F397" s="22">
        <v>0.40277777777777773</v>
      </c>
      <c r="G397" s="17" t="s">
        <v>497</v>
      </c>
      <c r="I397" s="2"/>
      <c r="J397" s="2" t="s">
        <v>850</v>
      </c>
      <c r="K397" s="2" t="s">
        <v>851</v>
      </c>
      <c r="L397" s="2">
        <f>J397/C397</f>
        <v>0.19418604651162791</v>
      </c>
    </row>
    <row r="398" spans="1:12">
      <c r="A398" s="15">
        <v>19891210</v>
      </c>
      <c r="B398" s="27" t="s">
        <v>33</v>
      </c>
      <c r="C398" s="8" t="s">
        <v>599</v>
      </c>
      <c r="D398" s="8" t="s">
        <v>534</v>
      </c>
      <c r="E398" s="11"/>
      <c r="F398" s="15"/>
      <c r="G398" s="8"/>
      <c r="I398" s="2"/>
      <c r="J398" s="2" t="s">
        <v>843</v>
      </c>
      <c r="K398" s="2" t="s">
        <v>852</v>
      </c>
      <c r="L398" s="2">
        <f>J398/C398</f>
        <v>0.69021739130434778</v>
      </c>
    </row>
    <row r="399" spans="1:12">
      <c r="A399" s="15">
        <v>19891211</v>
      </c>
      <c r="B399" s="27" t="s">
        <v>33</v>
      </c>
      <c r="C399" s="21" t="s">
        <v>600</v>
      </c>
      <c r="D399" s="17" t="s">
        <v>562</v>
      </c>
      <c r="E399" s="11"/>
      <c r="F399" s="15"/>
      <c r="G399" s="8"/>
      <c r="I399" s="2"/>
      <c r="J399" s="2" t="s">
        <v>853</v>
      </c>
      <c r="K399" s="2" t="s">
        <v>851</v>
      </c>
      <c r="L399" s="2">
        <f>J399/90</f>
        <v>0.24777777777777779</v>
      </c>
    </row>
    <row r="400" spans="1:12">
      <c r="A400" s="15">
        <v>19891212</v>
      </c>
      <c r="B400" s="8" t="s">
        <v>590</v>
      </c>
      <c r="C400" s="8"/>
      <c r="D400" s="8" t="s">
        <v>584</v>
      </c>
      <c r="E400" s="11"/>
      <c r="F400" s="15"/>
      <c r="G400" s="8"/>
      <c r="I400" s="2"/>
      <c r="J400" s="2" t="s">
        <v>835</v>
      </c>
      <c r="K400" s="2" t="s">
        <v>99</v>
      </c>
      <c r="L400" s="2">
        <f>J400/B400</f>
        <v>1.0078651685393258</v>
      </c>
    </row>
    <row r="401" spans="1:12">
      <c r="A401" s="15">
        <v>19891213</v>
      </c>
      <c r="B401" s="27" t="s">
        <v>33</v>
      </c>
      <c r="C401" s="17" t="s">
        <v>22</v>
      </c>
      <c r="D401" s="8" t="s">
        <v>562</v>
      </c>
      <c r="E401" s="11"/>
      <c r="F401" s="22">
        <v>0.4861111111111111</v>
      </c>
      <c r="G401" s="17" t="s">
        <v>416</v>
      </c>
      <c r="I401" s="2"/>
      <c r="J401" s="2" t="s">
        <v>790</v>
      </c>
      <c r="K401" s="2" t="s">
        <v>854</v>
      </c>
      <c r="L401" s="2">
        <f>J401/G401</f>
        <v>0.43684210526315792</v>
      </c>
    </row>
    <row r="402" spans="1:12">
      <c r="A402" s="15">
        <v>19891214</v>
      </c>
      <c r="B402" s="8" t="s">
        <v>591</v>
      </c>
      <c r="C402" s="8"/>
      <c r="D402" s="8" t="s">
        <v>584</v>
      </c>
      <c r="E402" s="11"/>
      <c r="F402" s="15"/>
      <c r="G402" s="8"/>
      <c r="I402" s="2"/>
      <c r="J402" s="2" t="s">
        <v>785</v>
      </c>
      <c r="K402" s="2" t="s">
        <v>430</v>
      </c>
      <c r="L402" s="2">
        <f>J402/B402</f>
        <v>0.46749999999999997</v>
      </c>
    </row>
    <row r="403" spans="1:12">
      <c r="A403" s="15">
        <v>19891215</v>
      </c>
      <c r="B403" s="8" t="s">
        <v>592</v>
      </c>
      <c r="C403" s="8"/>
      <c r="D403" s="8" t="s">
        <v>584</v>
      </c>
      <c r="E403" s="11"/>
      <c r="F403" s="15"/>
      <c r="G403" s="8"/>
      <c r="I403" s="2"/>
      <c r="J403" s="2" t="s">
        <v>855</v>
      </c>
      <c r="K403" s="2" t="s">
        <v>856</v>
      </c>
      <c r="L403" s="2">
        <f t="shared" ref="L403:L405" si="13">J403/B403</f>
        <v>0.37333333333333335</v>
      </c>
    </row>
    <row r="404" spans="1:12">
      <c r="A404" s="15">
        <v>19891216</v>
      </c>
      <c r="B404" s="8" t="s">
        <v>592</v>
      </c>
      <c r="C404" s="8"/>
      <c r="D404" s="8" t="s">
        <v>584</v>
      </c>
      <c r="E404" s="11"/>
      <c r="F404" s="15"/>
      <c r="G404" s="8"/>
      <c r="I404" s="2"/>
      <c r="J404" s="2" t="s">
        <v>122</v>
      </c>
      <c r="K404" s="2" t="s">
        <v>857</v>
      </c>
      <c r="L404" s="2">
        <f t="shared" si="13"/>
        <v>0.48</v>
      </c>
    </row>
    <row r="405" spans="1:12">
      <c r="A405" s="15">
        <v>19891217</v>
      </c>
      <c r="B405" s="8" t="s">
        <v>593</v>
      </c>
      <c r="C405" s="8"/>
      <c r="D405" s="8" t="s">
        <v>584</v>
      </c>
      <c r="E405" s="11"/>
      <c r="F405" s="15"/>
      <c r="G405" s="8"/>
      <c r="I405" s="2"/>
      <c r="J405" s="2" t="s">
        <v>434</v>
      </c>
      <c r="K405" s="2" t="s">
        <v>858</v>
      </c>
      <c r="L405" s="2">
        <f t="shared" si="13"/>
        <v>0.59836065573770492</v>
      </c>
    </row>
    <row r="406" spans="1:12">
      <c r="B406" s="2"/>
      <c r="G406" s="2"/>
      <c r="J406" s="2"/>
      <c r="K406" s="2"/>
    </row>
    <row r="407" spans="1:12">
      <c r="A407">
        <v>19900124</v>
      </c>
      <c r="B407" s="25" t="s">
        <v>33</v>
      </c>
      <c r="C407" s="2" t="s">
        <v>601</v>
      </c>
      <c r="D407" s="2" t="s">
        <v>17</v>
      </c>
      <c r="F407" s="3"/>
      <c r="G407" s="3"/>
      <c r="I407" s="2"/>
      <c r="J407" s="2" t="s">
        <v>859</v>
      </c>
      <c r="K407" s="2"/>
      <c r="L407" s="2">
        <f>J407/108</f>
        <v>1.1203703703703705</v>
      </c>
    </row>
    <row r="408" spans="1:12">
      <c r="A408">
        <v>19900125</v>
      </c>
      <c r="B408" s="24" t="s">
        <v>33</v>
      </c>
      <c r="C408" s="2" t="s">
        <v>16</v>
      </c>
      <c r="D408" s="2" t="s">
        <v>602</v>
      </c>
      <c r="G408" s="3"/>
      <c r="I408" s="2"/>
      <c r="J408" s="2" t="s">
        <v>779</v>
      </c>
      <c r="K408" s="2"/>
      <c r="L408" s="2">
        <f>J408/C408</f>
        <v>1.1519480519480521</v>
      </c>
    </row>
    <row r="409" spans="1:12">
      <c r="A409">
        <v>19900131</v>
      </c>
      <c r="B409" s="2" t="s">
        <v>423</v>
      </c>
      <c r="C409" s="2"/>
      <c r="D409" s="2"/>
      <c r="G409" s="3"/>
      <c r="I409" s="2"/>
      <c r="J409" s="2" t="s">
        <v>790</v>
      </c>
      <c r="K409" s="2" t="s">
        <v>430</v>
      </c>
      <c r="L409" s="2">
        <f>J409/B409</f>
        <v>0.52531645569620256</v>
      </c>
    </row>
    <row r="410" spans="1:12">
      <c r="A410">
        <v>19900213</v>
      </c>
      <c r="B410" s="24" t="s">
        <v>33</v>
      </c>
      <c r="C410" s="2" t="s">
        <v>603</v>
      </c>
      <c r="D410" s="2" t="s">
        <v>604</v>
      </c>
      <c r="G410" s="3"/>
      <c r="I410" s="2"/>
      <c r="J410" s="2" t="s">
        <v>842</v>
      </c>
      <c r="K410" s="2"/>
      <c r="L410" s="2">
        <f>J410/89</f>
        <v>1.0314606741573034</v>
      </c>
    </row>
    <row r="411" spans="1:12">
      <c r="A411">
        <v>19900214</v>
      </c>
      <c r="B411" s="2" t="s">
        <v>405</v>
      </c>
      <c r="C411" s="2"/>
      <c r="D411" s="2"/>
      <c r="E411" s="5"/>
      <c r="F411" s="2"/>
      <c r="G411" s="3"/>
      <c r="I411" s="2"/>
      <c r="J411" s="2" t="s">
        <v>860</v>
      </c>
      <c r="K411" s="2"/>
    </row>
    <row r="412" spans="1:12">
      <c r="A412">
        <v>19900215</v>
      </c>
      <c r="B412" s="2" t="s">
        <v>605</v>
      </c>
      <c r="C412" s="2"/>
      <c r="D412" s="2"/>
      <c r="G412" s="3"/>
      <c r="I412" s="2"/>
      <c r="J412" s="2" t="s">
        <v>861</v>
      </c>
      <c r="K412" s="2"/>
      <c r="L412" s="2">
        <f>J412/B412</f>
        <v>1.1196078431372549</v>
      </c>
    </row>
    <row r="413" spans="1:12">
      <c r="A413">
        <v>19900216</v>
      </c>
      <c r="B413" s="2" t="s">
        <v>606</v>
      </c>
      <c r="C413" s="2"/>
      <c r="D413" s="2"/>
      <c r="G413" s="3"/>
      <c r="I413" s="2"/>
      <c r="J413" s="2" t="s">
        <v>827</v>
      </c>
      <c r="K413" s="2"/>
    </row>
    <row r="414" spans="1:12">
      <c r="A414">
        <v>19900217</v>
      </c>
      <c r="B414" s="2"/>
      <c r="C414" s="2" t="s">
        <v>607</v>
      </c>
      <c r="D414" s="2" t="s">
        <v>604</v>
      </c>
      <c r="F414" s="2"/>
      <c r="G414" s="3"/>
      <c r="H414" s="3"/>
      <c r="I414" s="2"/>
      <c r="J414" s="2" t="s">
        <v>766</v>
      </c>
      <c r="K414" s="2"/>
      <c r="L414" s="2">
        <f>J414/C414</f>
        <v>1.1097222222222223</v>
      </c>
    </row>
    <row r="415" spans="1:12">
      <c r="A415">
        <v>19900321</v>
      </c>
      <c r="B415" s="2" t="s">
        <v>348</v>
      </c>
      <c r="C415" s="2"/>
      <c r="D415" s="2"/>
      <c r="G415" s="3"/>
      <c r="I415" s="2"/>
      <c r="J415" s="2" t="s">
        <v>781</v>
      </c>
      <c r="K415" s="2"/>
    </row>
    <row r="416" spans="1:12">
      <c r="A416">
        <v>19900322</v>
      </c>
      <c r="B416" s="2" t="s">
        <v>608</v>
      </c>
      <c r="C416" s="2"/>
      <c r="D416" s="2"/>
      <c r="G416" s="3"/>
      <c r="I416" s="2"/>
      <c r="J416" s="2" t="s">
        <v>862</v>
      </c>
      <c r="K416" s="2"/>
      <c r="L416" s="2">
        <f>J416/B416</f>
        <v>1.1000000000000001</v>
      </c>
    </row>
    <row r="417" spans="1:12">
      <c r="A417">
        <v>19900409</v>
      </c>
      <c r="B417" s="2" t="s">
        <v>609</v>
      </c>
      <c r="C417" s="2"/>
      <c r="D417" s="2"/>
      <c r="I417" s="2"/>
      <c r="J417" s="2" t="s">
        <v>764</v>
      </c>
      <c r="K417" s="2"/>
      <c r="L417" s="2">
        <f>J417/B417</f>
        <v>0.80109890109890114</v>
      </c>
    </row>
    <row r="418" spans="1:12">
      <c r="A418">
        <v>19900410</v>
      </c>
      <c r="B418" s="24" t="s">
        <v>33</v>
      </c>
      <c r="C418" s="24" t="s">
        <v>33</v>
      </c>
      <c r="D418" s="2"/>
      <c r="G418" s="3"/>
      <c r="I418" s="2"/>
      <c r="J418" s="2"/>
      <c r="K418" s="2"/>
    </row>
    <row r="419" spans="1:12">
      <c r="A419">
        <v>19900521</v>
      </c>
      <c r="B419" s="2" t="s">
        <v>95</v>
      </c>
      <c r="C419" s="2"/>
      <c r="D419" s="2"/>
      <c r="G419" s="3"/>
      <c r="I419" s="2"/>
      <c r="J419" s="2" t="s">
        <v>773</v>
      </c>
      <c r="K419" s="2"/>
      <c r="L419" s="2">
        <f>J419/B419</f>
        <v>1.0327586206896551</v>
      </c>
    </row>
    <row r="420" spans="1:12">
      <c r="A420">
        <v>19900522</v>
      </c>
      <c r="B420" s="24" t="s">
        <v>33</v>
      </c>
      <c r="C420" s="24" t="s">
        <v>33</v>
      </c>
      <c r="D420" s="2"/>
      <c r="I420" s="2"/>
      <c r="J420" s="2"/>
      <c r="K420" s="2"/>
    </row>
    <row r="421" spans="1:12">
      <c r="A421">
        <v>19900605</v>
      </c>
      <c r="B421" s="2" t="s">
        <v>23</v>
      </c>
      <c r="C421" s="2"/>
      <c r="D421" s="2"/>
      <c r="I421" s="2"/>
      <c r="J421" s="2" t="s">
        <v>764</v>
      </c>
      <c r="K421" s="2"/>
      <c r="L421" s="2">
        <f>J421/B421</f>
        <v>1.072058823529412</v>
      </c>
    </row>
    <row r="422" spans="1:12">
      <c r="A422">
        <v>19900606</v>
      </c>
      <c r="B422" s="2" t="s">
        <v>38</v>
      </c>
      <c r="C422" s="2"/>
      <c r="D422" s="2"/>
      <c r="I422" s="2"/>
      <c r="J422" s="2" t="s">
        <v>863</v>
      </c>
      <c r="K422" s="2"/>
      <c r="L422" s="2">
        <f t="shared" ref="L422:L423" si="14">J422/B422</f>
        <v>1.0216666666666667</v>
      </c>
    </row>
    <row r="423" spans="1:12">
      <c r="A423">
        <v>19900612</v>
      </c>
      <c r="B423" s="2" t="s">
        <v>610</v>
      </c>
      <c r="C423" s="2"/>
      <c r="D423" s="2"/>
      <c r="I423" s="2"/>
      <c r="J423" s="2" t="s">
        <v>844</v>
      </c>
      <c r="K423" s="2"/>
      <c r="L423" s="2">
        <f t="shared" si="14"/>
        <v>1.0196969696969695</v>
      </c>
    </row>
    <row r="424" spans="1:12">
      <c r="A424">
        <v>19900613</v>
      </c>
      <c r="B424" s="24" t="s">
        <v>33</v>
      </c>
      <c r="C424" s="24" t="s">
        <v>33</v>
      </c>
      <c r="D424" s="2"/>
      <c r="I424" s="2"/>
      <c r="J424" s="2"/>
      <c r="K424" s="2"/>
    </row>
    <row r="425" spans="1:12">
      <c r="A425">
        <v>19900702</v>
      </c>
      <c r="B425" s="24" t="s">
        <v>33</v>
      </c>
      <c r="C425" s="24" t="s">
        <v>33</v>
      </c>
      <c r="D425" s="2"/>
      <c r="G425" s="3"/>
      <c r="I425" s="2"/>
      <c r="J425" s="2"/>
      <c r="K425" s="2"/>
    </row>
    <row r="426" spans="1:12">
      <c r="A426">
        <v>19900703</v>
      </c>
      <c r="B426" s="24" t="s">
        <v>33</v>
      </c>
      <c r="C426" s="24" t="s">
        <v>33</v>
      </c>
      <c r="D426" s="2"/>
      <c r="G426" s="3"/>
      <c r="I426" s="2"/>
      <c r="J426" s="2"/>
      <c r="K426" s="2"/>
    </row>
    <row r="427" spans="1:12">
      <c r="A427">
        <v>19900731</v>
      </c>
      <c r="B427" s="24" t="s">
        <v>33</v>
      </c>
      <c r="C427" s="2" t="s">
        <v>16</v>
      </c>
      <c r="D427" s="2" t="s">
        <v>17</v>
      </c>
      <c r="G427" s="3"/>
      <c r="I427" s="2"/>
      <c r="J427" s="2" t="s">
        <v>836</v>
      </c>
      <c r="K427" s="2"/>
      <c r="L427" s="2">
        <f>J427/C427</f>
        <v>0.92467532467532476</v>
      </c>
    </row>
    <row r="428" spans="1:12">
      <c r="A428">
        <v>19900925</v>
      </c>
      <c r="B428" s="24" t="s">
        <v>33</v>
      </c>
      <c r="C428" s="24" t="s">
        <v>33</v>
      </c>
      <c r="D428" s="2"/>
      <c r="G428" s="3"/>
      <c r="I428" s="2"/>
      <c r="J428" s="2"/>
      <c r="K428" s="2"/>
    </row>
    <row r="429" spans="1:12">
      <c r="A429">
        <v>19900926</v>
      </c>
      <c r="B429" s="24" t="s">
        <v>33</v>
      </c>
      <c r="C429" s="2" t="s">
        <v>611</v>
      </c>
      <c r="D429" s="2" t="s">
        <v>604</v>
      </c>
      <c r="G429" s="3"/>
      <c r="I429" s="2"/>
      <c r="J429" s="2" t="s">
        <v>864</v>
      </c>
      <c r="K429" s="2"/>
      <c r="L429" s="2">
        <f>J429/94</f>
        <v>0.87978723404255321</v>
      </c>
    </row>
    <row r="430" spans="1:12">
      <c r="A430">
        <v>19900927</v>
      </c>
      <c r="B430" s="24" t="s">
        <v>33</v>
      </c>
      <c r="C430" s="2" t="s">
        <v>612</v>
      </c>
      <c r="D430" s="2" t="s">
        <v>17</v>
      </c>
      <c r="E430" s="2" t="s">
        <v>535</v>
      </c>
      <c r="F430" s="2" t="s">
        <v>597</v>
      </c>
      <c r="G430" s="3"/>
      <c r="H430" s="5"/>
      <c r="I430" s="2"/>
      <c r="J430" s="2" t="s">
        <v>838</v>
      </c>
      <c r="K430" s="2"/>
      <c r="L430" s="2">
        <f>J430/88</f>
        <v>0.92954545454545456</v>
      </c>
    </row>
    <row r="431" spans="1:12">
      <c r="A431">
        <v>19901009</v>
      </c>
      <c r="B431" s="2" t="s">
        <v>613</v>
      </c>
      <c r="C431" s="2"/>
      <c r="D431" s="2"/>
      <c r="G431" s="4"/>
      <c r="I431" s="2"/>
      <c r="J431" s="2" t="s">
        <v>865</v>
      </c>
      <c r="K431" s="2"/>
      <c r="L431" s="2">
        <f>J431/B431</f>
        <v>0.969090909090909</v>
      </c>
    </row>
    <row r="432" spans="1:12">
      <c r="A432">
        <v>19901011</v>
      </c>
      <c r="B432" s="2" t="s">
        <v>614</v>
      </c>
      <c r="C432" s="2"/>
      <c r="D432" s="2"/>
      <c r="G432" s="4"/>
      <c r="I432" s="2"/>
      <c r="J432" s="2" t="s">
        <v>866</v>
      </c>
      <c r="K432" s="2"/>
    </row>
    <row r="433" spans="1:12">
      <c r="A433">
        <v>19901024</v>
      </c>
      <c r="B433" s="2" t="s">
        <v>609</v>
      </c>
      <c r="I433" s="2"/>
      <c r="J433" s="2" t="s">
        <v>763</v>
      </c>
      <c r="K433" s="2" t="s">
        <v>867</v>
      </c>
      <c r="L433" s="2">
        <f>J433/91</f>
        <v>0.85824175824175819</v>
      </c>
    </row>
    <row r="434" spans="1:12">
      <c r="A434">
        <v>19901025</v>
      </c>
      <c r="B434" s="24" t="s">
        <v>33</v>
      </c>
      <c r="C434" s="2" t="s">
        <v>16</v>
      </c>
      <c r="D434" s="2" t="s">
        <v>604</v>
      </c>
      <c r="E434" s="2"/>
      <c r="F434" s="2"/>
      <c r="I434" s="2"/>
      <c r="J434" s="2" t="s">
        <v>868</v>
      </c>
      <c r="K434" s="2"/>
      <c r="L434" s="2">
        <f>J434/C434</f>
        <v>0.95714285714285718</v>
      </c>
    </row>
    <row r="435" spans="1:12">
      <c r="A435">
        <v>19901114</v>
      </c>
      <c r="B435" s="2" t="s">
        <v>615</v>
      </c>
      <c r="C435" s="2"/>
      <c r="D435" s="2"/>
      <c r="E435" s="2"/>
      <c r="F435" s="2"/>
      <c r="I435" s="2"/>
      <c r="J435" s="2" t="s">
        <v>783</v>
      </c>
      <c r="K435" s="2"/>
      <c r="L435" s="2">
        <f>J435/B435</f>
        <v>0.995</v>
      </c>
    </row>
    <row r="436" spans="1:12">
      <c r="A436">
        <v>19901115</v>
      </c>
      <c r="B436" s="2" t="s">
        <v>616</v>
      </c>
      <c r="C436" s="2"/>
      <c r="D436" s="2"/>
      <c r="E436" s="2"/>
      <c r="F436" s="2"/>
      <c r="I436" s="2"/>
      <c r="J436" s="2" t="s">
        <v>869</v>
      </c>
      <c r="K436" s="2"/>
      <c r="L436" s="2">
        <f t="shared" ref="L436:L439" si="15">J436/B436</f>
        <v>0.95148514851485144</v>
      </c>
    </row>
    <row r="437" spans="1:12">
      <c r="A437">
        <v>19901121</v>
      </c>
      <c r="B437" s="2" t="s">
        <v>617</v>
      </c>
      <c r="C437" s="2"/>
      <c r="D437" s="2"/>
      <c r="E437" s="2"/>
      <c r="F437" s="2"/>
      <c r="I437" s="2"/>
      <c r="J437" s="2" t="s">
        <v>868</v>
      </c>
      <c r="K437" s="2"/>
      <c r="L437" s="2">
        <f t="shared" si="15"/>
        <v>0.86705882352941177</v>
      </c>
    </row>
    <row r="438" spans="1:12">
      <c r="A438">
        <v>19901127</v>
      </c>
      <c r="B438" s="2" t="s">
        <v>97</v>
      </c>
      <c r="C438" s="2"/>
      <c r="D438" s="2"/>
      <c r="E438" s="2"/>
      <c r="F438" s="2"/>
      <c r="J438" s="2" t="s">
        <v>844</v>
      </c>
      <c r="K438" s="2"/>
      <c r="L438" s="2">
        <f t="shared" si="15"/>
        <v>0.89733333333333332</v>
      </c>
    </row>
    <row r="439" spans="1:12">
      <c r="A439">
        <v>19901128</v>
      </c>
      <c r="B439" s="2" t="s">
        <v>85</v>
      </c>
      <c r="C439" s="2"/>
      <c r="D439" s="2"/>
      <c r="E439" s="2"/>
      <c r="F439" s="2"/>
      <c r="J439" s="2" t="s">
        <v>41</v>
      </c>
      <c r="K439" s="2"/>
      <c r="L439" s="2">
        <f t="shared" si="15"/>
        <v>0.8214285714285714</v>
      </c>
    </row>
    <row r="440" spans="1:12">
      <c r="B440" s="2"/>
      <c r="C440" s="2"/>
      <c r="D440" s="2"/>
      <c r="E440" s="2"/>
      <c r="F440" s="2"/>
      <c r="J440" s="2"/>
      <c r="K440" s="2"/>
    </row>
    <row r="441" spans="1:12">
      <c r="A441">
        <v>19910111</v>
      </c>
      <c r="B441" s="1" t="s">
        <v>12</v>
      </c>
      <c r="C441" s="2"/>
      <c r="F441" s="3"/>
      <c r="G441" s="3"/>
      <c r="J441" s="2" t="s">
        <v>765</v>
      </c>
      <c r="K441" s="2"/>
      <c r="L441" s="2">
        <f>J441/B441</f>
        <v>0.93048780487804872</v>
      </c>
    </row>
    <row r="442" spans="1:12">
      <c r="A442">
        <v>19910112</v>
      </c>
      <c r="B442" s="2" t="s">
        <v>482</v>
      </c>
      <c r="C442" s="2"/>
      <c r="D442" s="2"/>
      <c r="G442" s="3"/>
      <c r="J442" s="2" t="s">
        <v>819</v>
      </c>
      <c r="K442" s="2"/>
    </row>
    <row r="443" spans="1:12">
      <c r="A443">
        <v>19910113</v>
      </c>
      <c r="B443" s="24" t="s">
        <v>33</v>
      </c>
      <c r="C443" s="2" t="s">
        <v>618</v>
      </c>
      <c r="D443" s="2" t="s">
        <v>212</v>
      </c>
      <c r="G443" s="3"/>
      <c r="J443" s="2" t="s">
        <v>779</v>
      </c>
      <c r="K443" s="2"/>
      <c r="L443" s="2">
        <f>J443/83</f>
        <v>1.0686746987951807</v>
      </c>
    </row>
    <row r="444" spans="1:12">
      <c r="A444">
        <v>19910115</v>
      </c>
      <c r="B444" s="24" t="s">
        <v>33</v>
      </c>
      <c r="C444" s="2" t="s">
        <v>619</v>
      </c>
      <c r="D444" s="2" t="s">
        <v>559</v>
      </c>
      <c r="E444" s="2" t="s">
        <v>561</v>
      </c>
      <c r="F444" s="2" t="s">
        <v>620</v>
      </c>
      <c r="G444" s="3"/>
      <c r="J444" s="2" t="s">
        <v>870</v>
      </c>
      <c r="K444" s="2" t="s">
        <v>871</v>
      </c>
      <c r="L444" s="2">
        <f>J444/79</f>
        <v>0.14936708860759496</v>
      </c>
    </row>
    <row r="445" spans="1:12">
      <c r="A445">
        <v>19910213</v>
      </c>
      <c r="B445" s="24" t="s">
        <v>33</v>
      </c>
      <c r="C445" s="2" t="s">
        <v>617</v>
      </c>
      <c r="D445" s="2" t="s">
        <v>136</v>
      </c>
      <c r="E445" s="5"/>
      <c r="F445" s="2"/>
      <c r="G445" s="3"/>
      <c r="I445" s="5"/>
      <c r="J445" s="2" t="s">
        <v>831</v>
      </c>
      <c r="K445" s="2"/>
      <c r="L445" s="2">
        <f>J445/C445</f>
        <v>1.0070588235294118</v>
      </c>
    </row>
    <row r="446" spans="1:12">
      <c r="A446">
        <v>19910220</v>
      </c>
      <c r="B446" s="2" t="s">
        <v>416</v>
      </c>
      <c r="C446" s="2"/>
      <c r="D446" s="2"/>
      <c r="G446" s="3"/>
      <c r="J446" s="2" t="s">
        <v>769</v>
      </c>
      <c r="K446" s="2"/>
      <c r="L446" s="2">
        <f>J446/B446</f>
        <v>0.97684210526315784</v>
      </c>
    </row>
    <row r="447" spans="1:12">
      <c r="A447">
        <v>19910221</v>
      </c>
      <c r="B447" s="2" t="s">
        <v>621</v>
      </c>
      <c r="C447" s="2"/>
      <c r="D447" s="2"/>
      <c r="G447" s="3"/>
      <c r="J447" s="2" t="s">
        <v>760</v>
      </c>
      <c r="K447" s="2"/>
      <c r="L447" s="2">
        <f t="shared" ref="L447:L448" si="16">J447/B447</f>
        <v>1.1102564102564101</v>
      </c>
    </row>
    <row r="448" spans="1:12">
      <c r="A448">
        <v>19910222</v>
      </c>
      <c r="B448" s="2" t="s">
        <v>599</v>
      </c>
      <c r="C448" s="2"/>
      <c r="D448" s="2"/>
      <c r="G448" s="3"/>
      <c r="J448" s="2" t="s">
        <v>872</v>
      </c>
      <c r="K448" s="2"/>
      <c r="L448" s="2">
        <f t="shared" si="16"/>
        <v>0.98586956521739133</v>
      </c>
    </row>
    <row r="449" spans="1:14">
      <c r="A449">
        <v>19910326</v>
      </c>
      <c r="B449" s="24" t="s">
        <v>33</v>
      </c>
      <c r="C449" s="24" t="s">
        <v>33</v>
      </c>
      <c r="D449" s="2"/>
      <c r="F449" s="2"/>
      <c r="G449" s="3"/>
      <c r="H449" s="3"/>
      <c r="J449" s="2"/>
      <c r="K449" s="2"/>
    </row>
    <row r="450" spans="1:14">
      <c r="A450">
        <v>19910502</v>
      </c>
      <c r="B450" s="24" t="s">
        <v>33</v>
      </c>
      <c r="C450" s="24" t="s">
        <v>33</v>
      </c>
      <c r="D450" s="2"/>
      <c r="G450" s="3"/>
      <c r="J450" s="2"/>
      <c r="K450" s="2"/>
    </row>
    <row r="451" spans="1:14">
      <c r="A451">
        <v>19910503</v>
      </c>
      <c r="B451" s="24" t="s">
        <v>33</v>
      </c>
      <c r="C451" s="24" t="s">
        <v>33</v>
      </c>
      <c r="D451" s="2"/>
      <c r="G451" s="3"/>
      <c r="J451" s="2"/>
      <c r="K451" s="2"/>
    </row>
    <row r="452" spans="1:14">
      <c r="A452">
        <v>19910512</v>
      </c>
      <c r="B452" s="24" t="s">
        <v>33</v>
      </c>
      <c r="C452" s="24" t="s">
        <v>33</v>
      </c>
      <c r="D452" s="2"/>
      <c r="J452" s="2"/>
      <c r="K452" s="2"/>
    </row>
    <row r="453" spans="1:14">
      <c r="A453">
        <v>19910627</v>
      </c>
      <c r="B453" s="24" t="s">
        <v>33</v>
      </c>
      <c r="C453" s="24" t="s">
        <v>33</v>
      </c>
      <c r="D453" s="2"/>
      <c r="G453" s="3"/>
      <c r="J453" s="2"/>
      <c r="K453" s="2"/>
    </row>
    <row r="454" spans="1:14">
      <c r="A454">
        <v>19910711</v>
      </c>
      <c r="B454" s="24" t="s">
        <v>33</v>
      </c>
      <c r="C454" s="24" t="s">
        <v>33</v>
      </c>
      <c r="D454" s="2"/>
      <c r="G454" s="3"/>
      <c r="I454" s="5"/>
      <c r="J454" s="2"/>
      <c r="K454" s="2"/>
    </row>
    <row r="455" spans="1:14">
      <c r="A455">
        <v>19910812</v>
      </c>
      <c r="B455" s="24" t="s">
        <v>33</v>
      </c>
      <c r="C455" s="24" t="s">
        <v>33</v>
      </c>
      <c r="D455" s="2"/>
      <c r="J455" s="2"/>
      <c r="K455" s="2"/>
    </row>
    <row r="456" spans="1:14">
      <c r="A456">
        <v>19910813</v>
      </c>
      <c r="B456" s="24" t="s">
        <v>33</v>
      </c>
      <c r="C456" s="24" t="s">
        <v>33</v>
      </c>
      <c r="D456" s="2"/>
      <c r="J456" s="2"/>
      <c r="K456" s="2"/>
    </row>
    <row r="457" spans="1:14">
      <c r="A457">
        <v>19910818</v>
      </c>
      <c r="B457" s="24" t="s">
        <v>33</v>
      </c>
      <c r="C457" s="24" t="s">
        <v>33</v>
      </c>
      <c r="D457" s="2"/>
      <c r="J457" s="2"/>
      <c r="K457" s="2"/>
    </row>
    <row r="458" spans="1:14">
      <c r="A458">
        <v>19910819</v>
      </c>
      <c r="B458" s="24" t="s">
        <v>33</v>
      </c>
      <c r="C458" s="24" t="s">
        <v>33</v>
      </c>
      <c r="D458" s="2"/>
      <c r="J458" s="2"/>
      <c r="K458" s="2"/>
    </row>
    <row r="459" spans="1:14">
      <c r="A459">
        <v>19910910</v>
      </c>
      <c r="B459" s="24" t="s">
        <v>33</v>
      </c>
      <c r="C459" s="24" t="s">
        <v>33</v>
      </c>
      <c r="D459" s="2"/>
      <c r="J459" s="2"/>
      <c r="K459" s="2"/>
    </row>
    <row r="460" spans="1:14">
      <c r="A460">
        <v>19910911</v>
      </c>
      <c r="B460" s="24" t="s">
        <v>33</v>
      </c>
      <c r="C460" s="24" t="s">
        <v>33</v>
      </c>
      <c r="D460" s="2"/>
      <c r="G460" s="3"/>
      <c r="J460" s="2"/>
      <c r="K460" s="2"/>
    </row>
    <row r="461" spans="1:14">
      <c r="A461">
        <v>19911104</v>
      </c>
      <c r="B461" s="24" t="s">
        <v>33</v>
      </c>
      <c r="C461" s="2" t="s">
        <v>622</v>
      </c>
      <c r="D461" s="2" t="s">
        <v>560</v>
      </c>
      <c r="G461" s="3"/>
      <c r="J461" s="2" t="s">
        <v>873</v>
      </c>
      <c r="K461" s="2"/>
      <c r="L461" s="2">
        <f>J461/108</f>
        <v>1.0814814814814815</v>
      </c>
      <c r="N461" t="s">
        <v>986</v>
      </c>
    </row>
    <row r="462" spans="1:14">
      <c r="A462">
        <v>19911105</v>
      </c>
      <c r="B462" s="24" t="s">
        <v>33</v>
      </c>
      <c r="C462" s="2" t="s">
        <v>12</v>
      </c>
      <c r="D462" s="2" t="s">
        <v>623</v>
      </c>
      <c r="G462" s="3"/>
      <c r="J462" s="2" t="s">
        <v>874</v>
      </c>
      <c r="K462" s="2"/>
      <c r="L462" s="2">
        <f>J462/C462</f>
        <v>1.0329268292682927</v>
      </c>
      <c r="N462" t="s">
        <v>986</v>
      </c>
    </row>
    <row r="463" spans="1:14">
      <c r="A463">
        <v>19911106</v>
      </c>
      <c r="B463" s="24" t="s">
        <v>33</v>
      </c>
      <c r="C463" s="24" t="s">
        <v>33</v>
      </c>
      <c r="D463" s="2"/>
      <c r="G463" s="3"/>
      <c r="J463" s="2"/>
      <c r="K463" s="2"/>
      <c r="N463" t="s">
        <v>986</v>
      </c>
    </row>
    <row r="464" spans="1:14">
      <c r="A464">
        <v>19911114</v>
      </c>
      <c r="B464" s="24" t="s">
        <v>33</v>
      </c>
      <c r="C464" s="24" t="s">
        <v>33</v>
      </c>
      <c r="D464" s="2"/>
      <c r="G464" s="3"/>
      <c r="J464" s="2"/>
      <c r="K464" s="2"/>
      <c r="N464" t="s">
        <v>25</v>
      </c>
    </row>
    <row r="465" spans="1:14">
      <c r="A465">
        <v>19911115</v>
      </c>
      <c r="B465" s="24" t="s">
        <v>33</v>
      </c>
      <c r="C465" s="24" t="s">
        <v>33</v>
      </c>
      <c r="D465" s="2"/>
      <c r="G465" s="3"/>
      <c r="J465" s="2"/>
      <c r="K465" s="2"/>
      <c r="N465" t="s">
        <v>25</v>
      </c>
    </row>
    <row r="466" spans="1:14">
      <c r="A466">
        <v>19911208</v>
      </c>
      <c r="B466" s="24" t="s">
        <v>33</v>
      </c>
      <c r="C466" s="24" t="s">
        <v>33</v>
      </c>
      <c r="D466" s="2"/>
      <c r="G466" s="4"/>
      <c r="J466" s="2"/>
      <c r="K466" s="2"/>
      <c r="N466" t="s">
        <v>986</v>
      </c>
    </row>
    <row r="467" spans="1:14">
      <c r="A467">
        <v>19911209</v>
      </c>
      <c r="B467" s="24" t="s">
        <v>33</v>
      </c>
      <c r="C467" s="24" t="s">
        <v>33</v>
      </c>
      <c r="D467" s="2"/>
      <c r="G467" s="4"/>
      <c r="J467" s="2"/>
      <c r="K467" s="2"/>
      <c r="N467" t="s">
        <v>986</v>
      </c>
    </row>
    <row r="468" spans="1:14">
      <c r="A468">
        <v>19911210</v>
      </c>
      <c r="B468" s="24" t="s">
        <v>33</v>
      </c>
      <c r="C468" s="24" t="s">
        <v>33</v>
      </c>
      <c r="J468" s="2"/>
      <c r="K468" s="2"/>
      <c r="N468" t="s">
        <v>986</v>
      </c>
    </row>
    <row r="469" spans="1:14">
      <c r="B469" s="2"/>
      <c r="C469" s="2"/>
      <c r="J469" s="2"/>
      <c r="K469" s="2"/>
    </row>
    <row r="470" spans="1:14">
      <c r="A470">
        <v>19920127</v>
      </c>
      <c r="B470" s="25" t="s">
        <v>33</v>
      </c>
      <c r="C470" s="24" t="s">
        <v>33</v>
      </c>
      <c r="F470" s="3"/>
      <c r="G470" s="3"/>
      <c r="J470" s="2"/>
      <c r="K470" s="2"/>
      <c r="N470" t="s">
        <v>986</v>
      </c>
    </row>
    <row r="471" spans="1:14">
      <c r="A471">
        <v>19920128</v>
      </c>
      <c r="B471" s="24" t="s">
        <v>33</v>
      </c>
      <c r="C471" s="24" t="s">
        <v>33</v>
      </c>
      <c r="D471" s="2"/>
      <c r="G471" s="3"/>
      <c r="J471" s="2"/>
      <c r="K471" s="2"/>
      <c r="N471" t="s">
        <v>986</v>
      </c>
    </row>
    <row r="472" spans="1:14">
      <c r="A472">
        <v>19920129</v>
      </c>
      <c r="B472" s="24" t="s">
        <v>33</v>
      </c>
      <c r="C472" s="24" t="s">
        <v>33</v>
      </c>
      <c r="D472" s="2"/>
      <c r="G472" s="3"/>
      <c r="J472" s="2"/>
      <c r="K472" s="2"/>
      <c r="N472" t="s">
        <v>986</v>
      </c>
    </row>
    <row r="473" spans="1:14">
      <c r="A473">
        <v>19920331</v>
      </c>
      <c r="B473" s="2" t="s">
        <v>438</v>
      </c>
      <c r="C473" s="2"/>
      <c r="D473" s="2"/>
      <c r="G473" s="3"/>
      <c r="J473" s="2" t="s">
        <v>875</v>
      </c>
      <c r="K473" s="2"/>
      <c r="L473" s="2">
        <f>J473/B473</f>
        <v>1.0432432432432432</v>
      </c>
      <c r="N473" t="s">
        <v>986</v>
      </c>
    </row>
    <row r="474" spans="1:14">
      <c r="A474">
        <v>19920401</v>
      </c>
      <c r="B474" s="2" t="s">
        <v>480</v>
      </c>
      <c r="C474" s="2"/>
      <c r="D474" s="2"/>
      <c r="E474" s="5"/>
      <c r="F474" s="2"/>
      <c r="G474" s="3"/>
      <c r="I474" s="5"/>
      <c r="J474" s="2" t="s">
        <v>760</v>
      </c>
      <c r="K474" s="2"/>
      <c r="L474" s="2">
        <f>J474/B474</f>
        <v>1.0433734939759036</v>
      </c>
      <c r="N474" t="s">
        <v>986</v>
      </c>
    </row>
    <row r="475" spans="1:14">
      <c r="A475">
        <v>19920402</v>
      </c>
      <c r="B475" s="24" t="s">
        <v>33</v>
      </c>
      <c r="C475" s="2" t="s">
        <v>624</v>
      </c>
      <c r="D475" s="2" t="s">
        <v>562</v>
      </c>
      <c r="G475" s="3"/>
      <c r="J475" s="2" t="s">
        <v>862</v>
      </c>
      <c r="K475" s="2"/>
      <c r="L475" s="2">
        <f>J475/112</f>
        <v>1.03125</v>
      </c>
      <c r="N475" t="s">
        <v>986</v>
      </c>
    </row>
    <row r="476" spans="1:14">
      <c r="A476">
        <v>19920403</v>
      </c>
      <c r="B476" s="2" t="s">
        <v>22</v>
      </c>
      <c r="C476" s="2"/>
      <c r="D476" s="2"/>
      <c r="G476" s="3"/>
      <c r="J476" s="2" t="s">
        <v>831</v>
      </c>
      <c r="K476" s="2"/>
      <c r="L476" s="2">
        <f>J476/B476</f>
        <v>1.019047619047619</v>
      </c>
      <c r="N476" t="s">
        <v>986</v>
      </c>
    </row>
    <row r="477" spans="1:14">
      <c r="A477">
        <v>19920413</v>
      </c>
      <c r="B477" s="2" t="s">
        <v>599</v>
      </c>
      <c r="C477" s="2"/>
      <c r="D477" s="2"/>
      <c r="G477" s="3"/>
      <c r="J477" s="2" t="s">
        <v>769</v>
      </c>
      <c r="K477" s="2"/>
      <c r="L477" s="2">
        <f t="shared" ref="L477:L479" si="17">J477/B477</f>
        <v>1.008695652173913</v>
      </c>
      <c r="N477" t="s">
        <v>986</v>
      </c>
    </row>
    <row r="478" spans="1:14">
      <c r="A478">
        <v>19920414</v>
      </c>
      <c r="B478" s="2" t="s">
        <v>625</v>
      </c>
      <c r="C478" s="2"/>
      <c r="D478" s="2"/>
      <c r="F478" s="2"/>
      <c r="G478" s="3"/>
      <c r="H478" s="3"/>
      <c r="J478" s="2" t="s">
        <v>865</v>
      </c>
      <c r="K478" s="2"/>
      <c r="L478" s="2">
        <f t="shared" si="17"/>
        <v>1.0349514563106796</v>
      </c>
      <c r="N478" t="s">
        <v>986</v>
      </c>
    </row>
    <row r="479" spans="1:14">
      <c r="A479">
        <v>19920625</v>
      </c>
      <c r="B479" s="2" t="s">
        <v>44</v>
      </c>
      <c r="C479" s="2"/>
      <c r="D479" s="2"/>
      <c r="G479" s="3"/>
      <c r="J479" s="2" t="s">
        <v>651</v>
      </c>
      <c r="K479" s="2" t="s">
        <v>227</v>
      </c>
      <c r="L479" s="2">
        <f t="shared" si="17"/>
        <v>0.98490566037735849</v>
      </c>
      <c r="N479" t="s">
        <v>986</v>
      </c>
    </row>
    <row r="480" spans="1:14">
      <c r="A480">
        <v>19920707</v>
      </c>
      <c r="B480" s="24" t="s">
        <v>33</v>
      </c>
      <c r="C480" s="24" t="s">
        <v>33</v>
      </c>
      <c r="D480" s="2"/>
      <c r="E480" s="2" t="s">
        <v>626</v>
      </c>
      <c r="F480">
        <v>62</v>
      </c>
      <c r="G480" s="3"/>
      <c r="J480" s="2" t="s">
        <v>876</v>
      </c>
      <c r="K480" s="2"/>
      <c r="N480" t="s">
        <v>986</v>
      </c>
    </row>
    <row r="481" spans="1:14">
      <c r="A481">
        <v>19920708</v>
      </c>
      <c r="B481" s="2" t="s">
        <v>567</v>
      </c>
      <c r="C481" s="2"/>
      <c r="D481" s="2"/>
      <c r="J481" s="2" t="s">
        <v>23</v>
      </c>
      <c r="K481" s="2"/>
      <c r="L481" s="2">
        <f>J481/B481</f>
        <v>1.0461538461538462</v>
      </c>
      <c r="N481" t="s">
        <v>986</v>
      </c>
    </row>
    <row r="482" spans="1:14">
      <c r="A482">
        <v>19920731</v>
      </c>
      <c r="B482" s="2" t="s">
        <v>95</v>
      </c>
      <c r="C482" s="2"/>
      <c r="D482" s="2"/>
      <c r="G482" s="3"/>
      <c r="J482" s="2" t="s">
        <v>830</v>
      </c>
      <c r="K482" s="2"/>
      <c r="L482" s="2">
        <f t="shared" ref="L482:L486" si="18">J482/B482</f>
        <v>0.96379310344827585</v>
      </c>
      <c r="N482" t="s">
        <v>986</v>
      </c>
    </row>
    <row r="483" spans="1:14">
      <c r="A483">
        <v>19920801</v>
      </c>
      <c r="B483" s="2" t="s">
        <v>9</v>
      </c>
      <c r="C483" s="2"/>
      <c r="D483" s="2"/>
      <c r="G483" s="3"/>
      <c r="I483" s="5"/>
      <c r="J483" s="2" t="s">
        <v>774</v>
      </c>
      <c r="K483" s="2"/>
      <c r="L483" s="2">
        <f t="shared" si="18"/>
        <v>1.0592592592592593</v>
      </c>
      <c r="N483" t="s">
        <v>986</v>
      </c>
    </row>
    <row r="484" spans="1:14">
      <c r="A484">
        <v>19920802</v>
      </c>
      <c r="B484" s="2" t="s">
        <v>95</v>
      </c>
      <c r="C484" s="2"/>
      <c r="D484" s="2"/>
      <c r="J484" s="2" t="s">
        <v>834</v>
      </c>
      <c r="K484" s="2"/>
      <c r="L484" s="2">
        <f t="shared" si="18"/>
        <v>0.99827586206896546</v>
      </c>
      <c r="N484" t="s">
        <v>986</v>
      </c>
    </row>
    <row r="485" spans="1:14">
      <c r="A485">
        <v>19920803</v>
      </c>
      <c r="B485" s="2" t="s">
        <v>38</v>
      </c>
      <c r="C485" s="2"/>
      <c r="D485" s="2"/>
      <c r="J485" s="2" t="s">
        <v>87</v>
      </c>
      <c r="K485" s="2"/>
      <c r="L485" s="2">
        <f t="shared" si="18"/>
        <v>1.0333333333333334</v>
      </c>
      <c r="N485" t="s">
        <v>986</v>
      </c>
    </row>
    <row r="486" spans="1:14">
      <c r="A486">
        <v>19920804</v>
      </c>
      <c r="B486" s="2" t="s">
        <v>78</v>
      </c>
      <c r="C486" s="2"/>
      <c r="D486" s="2"/>
      <c r="J486" s="2" t="s">
        <v>844</v>
      </c>
      <c r="K486" s="2"/>
      <c r="L486" s="2">
        <f t="shared" si="18"/>
        <v>1.0515625</v>
      </c>
      <c r="N486" t="s">
        <v>986</v>
      </c>
    </row>
    <row r="487" spans="1:14">
      <c r="A487">
        <v>19920805</v>
      </c>
      <c r="B487" s="2" t="s">
        <v>131</v>
      </c>
      <c r="C487" s="2"/>
      <c r="D487" s="2"/>
      <c r="J487" s="2" t="s">
        <v>877</v>
      </c>
      <c r="K487" s="2"/>
      <c r="N487" t="s">
        <v>986</v>
      </c>
    </row>
    <row r="488" spans="1:14">
      <c r="A488">
        <v>19921027</v>
      </c>
      <c r="B488" s="24" t="s">
        <v>33</v>
      </c>
      <c r="C488" s="24" t="s">
        <v>33</v>
      </c>
      <c r="D488" s="2"/>
      <c r="G488" s="3"/>
      <c r="J488" s="2"/>
      <c r="K488" s="2"/>
      <c r="N488" t="s">
        <v>986</v>
      </c>
    </row>
    <row r="489" spans="1:14">
      <c r="A489">
        <v>19921028</v>
      </c>
      <c r="B489" s="24" t="s">
        <v>33</v>
      </c>
      <c r="C489" s="24" t="s">
        <v>33</v>
      </c>
      <c r="D489" s="2"/>
      <c r="G489" s="3"/>
      <c r="J489" s="2"/>
      <c r="K489" s="2"/>
      <c r="N489" t="s">
        <v>986</v>
      </c>
    </row>
    <row r="490" spans="1:14">
      <c r="A490">
        <v>19921029</v>
      </c>
      <c r="B490" s="24" t="s">
        <v>33</v>
      </c>
      <c r="C490" s="24" t="s">
        <v>33</v>
      </c>
      <c r="D490" s="2"/>
      <c r="G490" s="3"/>
      <c r="J490" s="2"/>
      <c r="K490" s="2"/>
      <c r="N490" t="s">
        <v>986</v>
      </c>
    </row>
    <row r="491" spans="1:14">
      <c r="A491">
        <v>19921119</v>
      </c>
      <c r="B491" s="24" t="s">
        <v>33</v>
      </c>
      <c r="C491" s="24" t="s">
        <v>33</v>
      </c>
      <c r="D491" s="2"/>
      <c r="G491" s="3"/>
      <c r="J491" s="2"/>
      <c r="K491" s="2"/>
      <c r="N491" t="s">
        <v>987</v>
      </c>
    </row>
    <row r="492" spans="1:14">
      <c r="A492">
        <v>19921121</v>
      </c>
      <c r="B492" s="24" t="s">
        <v>33</v>
      </c>
      <c r="C492" s="24" t="s">
        <v>33</v>
      </c>
      <c r="D492" s="2"/>
      <c r="G492" s="4"/>
      <c r="J492" s="2"/>
      <c r="K492" s="2"/>
      <c r="N492" t="s">
        <v>987</v>
      </c>
    </row>
    <row r="493" spans="1:14">
      <c r="B493" s="2"/>
      <c r="C493" s="2"/>
      <c r="D493" s="2"/>
      <c r="G493" s="4"/>
      <c r="J493" s="2"/>
      <c r="K493" s="2"/>
    </row>
    <row r="494" spans="1:14">
      <c r="A494" s="2" t="s">
        <v>627</v>
      </c>
      <c r="B494" s="25" t="s">
        <v>33</v>
      </c>
      <c r="C494" s="2"/>
      <c r="D494" s="2"/>
      <c r="E494" s="2"/>
      <c r="F494" s="1"/>
      <c r="G494" s="1"/>
      <c r="H494" s="2"/>
      <c r="I494" s="2"/>
      <c r="J494" s="2"/>
      <c r="K494" s="2"/>
      <c r="N494" t="s">
        <v>988</v>
      </c>
    </row>
    <row r="495" spans="1:14">
      <c r="A495" s="2" t="s">
        <v>628</v>
      </c>
      <c r="B495" s="24" t="s">
        <v>33</v>
      </c>
      <c r="C495" s="2"/>
      <c r="D495" s="2"/>
      <c r="E495" s="2"/>
      <c r="F495" s="2"/>
      <c r="G495" s="1"/>
      <c r="H495" s="2"/>
      <c r="I495" s="2"/>
      <c r="J495" s="2"/>
      <c r="K495" s="2"/>
      <c r="N495" t="s">
        <v>988</v>
      </c>
    </row>
    <row r="496" spans="1:14">
      <c r="A496" s="2" t="s">
        <v>629</v>
      </c>
      <c r="B496" s="24" t="s">
        <v>33</v>
      </c>
      <c r="C496" s="2"/>
      <c r="D496" s="2"/>
      <c r="E496" s="2"/>
      <c r="F496" s="2"/>
      <c r="G496" s="1"/>
      <c r="H496" s="2"/>
      <c r="I496" s="2"/>
      <c r="J496" s="2"/>
      <c r="K496" s="2"/>
      <c r="N496" t="s">
        <v>988</v>
      </c>
    </row>
    <row r="497" spans="1:14">
      <c r="A497" s="2" t="s">
        <v>630</v>
      </c>
      <c r="B497" s="24" t="s">
        <v>33</v>
      </c>
      <c r="C497" s="2"/>
      <c r="D497" s="2"/>
      <c r="E497" s="2"/>
      <c r="F497" s="2"/>
      <c r="G497" s="1"/>
      <c r="H497" s="2"/>
      <c r="I497" s="2"/>
      <c r="J497" s="2"/>
      <c r="K497" s="2"/>
      <c r="N497" t="s">
        <v>988</v>
      </c>
    </row>
    <row r="498" spans="1:14">
      <c r="A498" s="2" t="s">
        <v>631</v>
      </c>
      <c r="B498" s="24" t="s">
        <v>33</v>
      </c>
      <c r="C498" s="2"/>
      <c r="D498" s="2"/>
      <c r="E498" s="2"/>
      <c r="F498" s="2"/>
      <c r="G498" s="1"/>
      <c r="H498" s="2"/>
      <c r="I498" s="2"/>
      <c r="J498" s="2"/>
      <c r="K498" s="2"/>
      <c r="N498" t="s">
        <v>988</v>
      </c>
    </row>
    <row r="499" spans="1:14">
      <c r="A499" s="2" t="s">
        <v>632</v>
      </c>
      <c r="B499" s="24" t="s">
        <v>33</v>
      </c>
      <c r="C499" s="2"/>
      <c r="D499" s="2"/>
      <c r="E499" s="2"/>
      <c r="F499" s="2"/>
      <c r="G499" s="1"/>
      <c r="H499" s="2"/>
      <c r="I499" s="2"/>
      <c r="J499" s="2"/>
      <c r="K499" s="2"/>
      <c r="N499" t="s">
        <v>988</v>
      </c>
    </row>
    <row r="500" spans="1:14">
      <c r="A500" s="2" t="s">
        <v>633</v>
      </c>
      <c r="B500" s="24" t="s">
        <v>33</v>
      </c>
      <c r="C500" s="2"/>
      <c r="D500" s="2"/>
      <c r="E500" s="2"/>
      <c r="F500" s="2"/>
      <c r="G500" s="1"/>
      <c r="H500" s="2"/>
      <c r="I500" s="2"/>
      <c r="J500" s="2"/>
      <c r="K500" s="2"/>
      <c r="N500" t="s">
        <v>988</v>
      </c>
    </row>
    <row r="501" spans="1:14">
      <c r="A501" s="2" t="s">
        <v>634</v>
      </c>
      <c r="B501" s="24" t="s">
        <v>33</v>
      </c>
      <c r="C501" s="2"/>
      <c r="D501" s="2"/>
      <c r="E501" s="2"/>
      <c r="F501" s="2"/>
      <c r="G501" s="1"/>
      <c r="H501" s="2"/>
      <c r="I501" s="2"/>
      <c r="J501" s="2"/>
      <c r="K501" s="2"/>
      <c r="N501" t="s">
        <v>988</v>
      </c>
    </row>
    <row r="502" spans="1:14">
      <c r="A502" s="2" t="s">
        <v>635</v>
      </c>
      <c r="B502" s="24" t="s">
        <v>33</v>
      </c>
      <c r="C502" s="2"/>
      <c r="D502" s="2"/>
      <c r="E502" s="2"/>
      <c r="F502" s="2"/>
      <c r="G502" s="1"/>
      <c r="H502" s="1"/>
      <c r="I502" s="2"/>
      <c r="J502" s="2"/>
      <c r="K502" s="2"/>
      <c r="N502" t="s">
        <v>988</v>
      </c>
    </row>
    <row r="503" spans="1:14">
      <c r="A503" s="2" t="s">
        <v>636</v>
      </c>
      <c r="B503" s="24" t="s">
        <v>33</v>
      </c>
      <c r="C503" s="2"/>
      <c r="D503" s="2"/>
      <c r="E503" s="2"/>
      <c r="F503" s="2"/>
      <c r="G503" s="1"/>
      <c r="H503" s="2"/>
      <c r="I503" s="2"/>
      <c r="J503" s="2"/>
      <c r="K503" s="2"/>
      <c r="N503" t="s">
        <v>988</v>
      </c>
    </row>
    <row r="504" spans="1:14">
      <c r="A504" s="2" t="s">
        <v>637</v>
      </c>
      <c r="B504" s="24" t="s">
        <v>33</v>
      </c>
      <c r="C504" s="2"/>
      <c r="D504" s="2"/>
      <c r="E504" s="2"/>
      <c r="F504" s="2"/>
      <c r="G504" s="1"/>
      <c r="H504" s="2"/>
      <c r="I504" s="2"/>
      <c r="J504" s="2"/>
      <c r="K504" s="2"/>
      <c r="N504" t="s">
        <v>988</v>
      </c>
    </row>
    <row r="505" spans="1:14">
      <c r="A505" s="2" t="s">
        <v>638</v>
      </c>
      <c r="B505" s="2" t="s">
        <v>639</v>
      </c>
      <c r="C505" s="2" t="s">
        <v>87</v>
      </c>
      <c r="D505" s="2" t="s">
        <v>640</v>
      </c>
      <c r="E505" s="2" t="s">
        <v>641</v>
      </c>
      <c r="F505" s="2"/>
      <c r="G505" s="2"/>
      <c r="H505" s="2"/>
      <c r="I505" s="2"/>
      <c r="J505" s="2" t="s">
        <v>651</v>
      </c>
      <c r="K505" s="2"/>
      <c r="L505" s="2">
        <f>J505/C505</f>
        <v>0.84193548387096784</v>
      </c>
      <c r="N505" t="s">
        <v>988</v>
      </c>
    </row>
    <row r="506" spans="1:14">
      <c r="A506" s="2" t="s">
        <v>642</v>
      </c>
      <c r="B506" s="2" t="s">
        <v>348</v>
      </c>
      <c r="C506" s="2" t="s">
        <v>82</v>
      </c>
      <c r="D506" s="2" t="s">
        <v>449</v>
      </c>
      <c r="E506" s="2" t="s">
        <v>643</v>
      </c>
      <c r="F506" s="2"/>
      <c r="G506" s="2"/>
      <c r="H506" s="2"/>
      <c r="I506" s="2"/>
      <c r="J506" s="2" t="s">
        <v>823</v>
      </c>
      <c r="K506" s="2" t="s">
        <v>878</v>
      </c>
      <c r="N506" t="s">
        <v>988</v>
      </c>
    </row>
    <row r="507" spans="1:14">
      <c r="A507" s="2" t="s">
        <v>644</v>
      </c>
      <c r="B507" s="2" t="s">
        <v>23</v>
      </c>
      <c r="C507" s="2"/>
      <c r="D507" s="2"/>
      <c r="E507" s="2"/>
      <c r="F507" s="2"/>
      <c r="G507" s="2"/>
      <c r="H507" s="2"/>
      <c r="I507" s="2"/>
      <c r="J507" s="2" t="s">
        <v>9</v>
      </c>
      <c r="K507" s="2"/>
      <c r="L507" s="2">
        <f>J507/B507</f>
        <v>0.79411764705882348</v>
      </c>
      <c r="N507" t="s">
        <v>988</v>
      </c>
    </row>
    <row r="508" spans="1:14">
      <c r="A508" s="2" t="s">
        <v>645</v>
      </c>
      <c r="B508" s="2" t="s">
        <v>646</v>
      </c>
      <c r="C508" s="2" t="s">
        <v>48</v>
      </c>
      <c r="D508" s="2" t="s">
        <v>647</v>
      </c>
      <c r="E508" s="2" t="s">
        <v>648</v>
      </c>
      <c r="F508" s="2"/>
      <c r="G508" s="1"/>
      <c r="H508" s="2"/>
      <c r="I508" s="2"/>
      <c r="J508" s="2" t="s">
        <v>834</v>
      </c>
      <c r="K508" s="2"/>
      <c r="L508" s="2">
        <f>J508/C508</f>
        <v>0.83913043478260863</v>
      </c>
      <c r="N508" t="s">
        <v>988</v>
      </c>
    </row>
    <row r="509" spans="1:14">
      <c r="A509" s="2" t="s">
        <v>649</v>
      </c>
      <c r="B509" s="2" t="s">
        <v>639</v>
      </c>
      <c r="C509" s="2" t="s">
        <v>78</v>
      </c>
      <c r="D509" s="2" t="s">
        <v>650</v>
      </c>
      <c r="E509" s="2" t="s">
        <v>651</v>
      </c>
      <c r="F509" s="2"/>
      <c r="G509" s="6"/>
      <c r="H509" s="2"/>
      <c r="I509" s="2"/>
      <c r="J509" s="2" t="s">
        <v>816</v>
      </c>
      <c r="K509" s="2"/>
      <c r="L509" s="2">
        <f>J509/C509</f>
        <v>0.83437499999999998</v>
      </c>
      <c r="N509" t="s">
        <v>988</v>
      </c>
    </row>
    <row r="510" spans="1:14">
      <c r="A510" s="2" t="s">
        <v>652</v>
      </c>
      <c r="B510" s="2" t="s">
        <v>82</v>
      </c>
      <c r="C510" s="2"/>
      <c r="D510" s="2"/>
      <c r="E510" s="2"/>
      <c r="F510" s="2"/>
      <c r="G510" s="6"/>
      <c r="H510" s="2"/>
      <c r="I510" s="2"/>
      <c r="J510" s="2" t="s">
        <v>651</v>
      </c>
      <c r="K510" s="2"/>
      <c r="L510" s="2">
        <f>J510/B510</f>
        <v>0.77910447761194035</v>
      </c>
      <c r="N510" t="s">
        <v>988</v>
      </c>
    </row>
    <row r="511" spans="1:14">
      <c r="A511" s="2" t="s">
        <v>653</v>
      </c>
      <c r="B511" s="2" t="s">
        <v>82</v>
      </c>
      <c r="C511" s="2"/>
      <c r="D511" s="2"/>
      <c r="E511" s="2"/>
      <c r="F511" s="2"/>
      <c r="G511" s="2"/>
      <c r="H511" s="2"/>
      <c r="I511" s="2"/>
      <c r="J511" s="2" t="s">
        <v>91</v>
      </c>
      <c r="K511" s="2" t="s">
        <v>227</v>
      </c>
      <c r="L511" s="2">
        <f t="shared" ref="L511:L512" si="19">J511/B511</f>
        <v>0.82537313432835813</v>
      </c>
      <c r="N511" t="s">
        <v>988</v>
      </c>
    </row>
    <row r="512" spans="1:14">
      <c r="A512" s="2" t="s">
        <v>654</v>
      </c>
      <c r="B512" s="2" t="s">
        <v>38</v>
      </c>
      <c r="C512" s="2"/>
      <c r="D512" s="2"/>
      <c r="E512" s="2"/>
      <c r="F512" s="2"/>
      <c r="G512" s="2"/>
      <c r="H512" s="2"/>
      <c r="I512" s="2"/>
      <c r="J512" s="2" t="s">
        <v>797</v>
      </c>
      <c r="K512" s="2" t="s">
        <v>740</v>
      </c>
      <c r="L512" s="2">
        <f t="shared" si="19"/>
        <v>0.79333333333333333</v>
      </c>
      <c r="N512" t="s">
        <v>988</v>
      </c>
    </row>
    <row r="513" spans="1:14">
      <c r="A513" s="2" t="s">
        <v>655</v>
      </c>
      <c r="B513" s="2" t="s">
        <v>656</v>
      </c>
      <c r="C513" s="24" t="s">
        <v>33</v>
      </c>
      <c r="D513" s="2"/>
      <c r="E513" s="2"/>
      <c r="F513" s="2"/>
      <c r="G513" s="2"/>
      <c r="H513" s="2"/>
      <c r="I513" s="2"/>
      <c r="J513" s="2"/>
      <c r="K513" s="2"/>
      <c r="N513" t="s">
        <v>985</v>
      </c>
    </row>
    <row r="514" spans="1:14">
      <c r="A514" s="2" t="s">
        <v>657</v>
      </c>
      <c r="B514" s="2" t="s">
        <v>52</v>
      </c>
      <c r="C514" s="2" t="s">
        <v>44</v>
      </c>
      <c r="D514" s="2" t="s">
        <v>417</v>
      </c>
      <c r="E514" s="2" t="s">
        <v>658</v>
      </c>
      <c r="F514" s="2"/>
      <c r="G514" s="2"/>
      <c r="H514" s="2"/>
      <c r="I514" s="2"/>
      <c r="J514" s="2" t="s">
        <v>773</v>
      </c>
      <c r="K514" s="2" t="s">
        <v>535</v>
      </c>
      <c r="L514" s="2">
        <f>J514/C514</f>
        <v>1.1301886792452831</v>
      </c>
      <c r="N514" t="s">
        <v>985</v>
      </c>
    </row>
    <row r="515" spans="1:14">
      <c r="A515" s="2" t="s">
        <v>659</v>
      </c>
      <c r="B515" s="2" t="s">
        <v>82</v>
      </c>
      <c r="C515" s="2"/>
      <c r="D515" s="2"/>
      <c r="E515" s="2"/>
      <c r="F515" s="2"/>
      <c r="G515" s="2"/>
      <c r="H515" s="2"/>
      <c r="I515" s="2"/>
      <c r="J515" s="2" t="s">
        <v>465</v>
      </c>
      <c r="K515" s="2" t="s">
        <v>879</v>
      </c>
      <c r="L515" s="2">
        <f>J515/B515</f>
        <v>0.9925373134328358</v>
      </c>
      <c r="N515" t="s">
        <v>985</v>
      </c>
    </row>
    <row r="516" spans="1:14">
      <c r="A516" s="2" t="s">
        <v>660</v>
      </c>
      <c r="B516" s="2" t="s">
        <v>47</v>
      </c>
      <c r="C516" s="2"/>
      <c r="D516" s="2"/>
      <c r="E516" s="2"/>
      <c r="F516" s="2"/>
      <c r="G516" s="2"/>
      <c r="H516" s="2"/>
      <c r="I516" s="2"/>
      <c r="J516" s="2" t="s">
        <v>91</v>
      </c>
      <c r="K516" s="2"/>
      <c r="L516" s="2">
        <f>J516/B516</f>
        <v>0.87777777777777777</v>
      </c>
      <c r="N516" t="s">
        <v>985</v>
      </c>
    </row>
    <row r="517" spans="1:14">
      <c r="A517" s="2" t="s">
        <v>661</v>
      </c>
      <c r="B517" s="2" t="s">
        <v>26</v>
      </c>
      <c r="C517" s="2" t="s">
        <v>35</v>
      </c>
      <c r="D517" s="2" t="s">
        <v>533</v>
      </c>
      <c r="E517" s="2" t="s">
        <v>662</v>
      </c>
      <c r="F517" s="2"/>
      <c r="G517" s="2"/>
      <c r="H517" s="2"/>
      <c r="I517" s="2"/>
      <c r="J517" s="2" t="s">
        <v>876</v>
      </c>
      <c r="K517" s="2"/>
      <c r="L517" s="2">
        <f>J517/C517</f>
        <v>1.2882352941176471</v>
      </c>
      <c r="N517" t="s">
        <v>988</v>
      </c>
    </row>
    <row r="518" spans="1:14">
      <c r="A518" s="2" t="s">
        <v>663</v>
      </c>
      <c r="B518" s="2" t="s">
        <v>596</v>
      </c>
      <c r="C518" s="2"/>
      <c r="D518" s="2"/>
      <c r="E518" s="2"/>
      <c r="F518" s="2"/>
      <c r="G518" s="2"/>
      <c r="H518" s="2"/>
      <c r="I518" s="2"/>
      <c r="J518" s="2" t="s">
        <v>820</v>
      </c>
      <c r="K518" s="2" t="s">
        <v>880</v>
      </c>
      <c r="L518" s="2">
        <f>J518/B518</f>
        <v>0.70684931506849313</v>
      </c>
      <c r="N518" t="s">
        <v>988</v>
      </c>
    </row>
    <row r="519" spans="1:14">
      <c r="A519" s="2" t="s">
        <v>664</v>
      </c>
      <c r="B519" s="2" t="s">
        <v>490</v>
      </c>
      <c r="C519" s="2"/>
      <c r="D519" s="2"/>
      <c r="E519" s="2"/>
      <c r="F519" s="2"/>
      <c r="G519" s="2"/>
      <c r="H519" s="2"/>
      <c r="I519" s="2"/>
      <c r="J519" s="2" t="s">
        <v>877</v>
      </c>
      <c r="K519" s="2"/>
      <c r="L519" s="2">
        <f>J519/B519</f>
        <v>0.70428571428571429</v>
      </c>
      <c r="N519" t="s">
        <v>988</v>
      </c>
    </row>
    <row r="520" spans="1:14">
      <c r="A520" s="2" t="s">
        <v>665</v>
      </c>
      <c r="B520" s="2" t="s">
        <v>666</v>
      </c>
      <c r="C520" s="24" t="s">
        <v>33</v>
      </c>
      <c r="D520" s="2"/>
      <c r="E520" s="2"/>
      <c r="F520" s="2"/>
      <c r="G520" s="2"/>
      <c r="H520" s="2"/>
      <c r="I520" s="2"/>
      <c r="J520" s="2" t="s">
        <v>881</v>
      </c>
      <c r="K520" s="2" t="s">
        <v>840</v>
      </c>
      <c r="N520" t="s">
        <v>988</v>
      </c>
    </row>
    <row r="521" spans="1:14">
      <c r="A521" s="2" t="s">
        <v>667</v>
      </c>
      <c r="B521" s="2" t="s">
        <v>416</v>
      </c>
      <c r="C521" s="2"/>
      <c r="D521" s="2"/>
      <c r="E521" s="2"/>
      <c r="F521" s="2"/>
      <c r="G521" s="2"/>
      <c r="H521" s="2"/>
      <c r="I521" s="2"/>
      <c r="J521" s="2" t="s">
        <v>23</v>
      </c>
      <c r="K521" s="2"/>
      <c r="L521" s="2">
        <f>J521/B521</f>
        <v>0.71578947368421053</v>
      </c>
      <c r="N521" t="s">
        <v>985</v>
      </c>
    </row>
    <row r="522" spans="1:14">
      <c r="A522" s="2" t="s">
        <v>668</v>
      </c>
      <c r="B522" s="2" t="s">
        <v>416</v>
      </c>
      <c r="C522" s="2"/>
      <c r="D522" s="2"/>
      <c r="E522" s="2"/>
      <c r="F522" s="2"/>
      <c r="G522" s="2"/>
      <c r="H522" s="2"/>
      <c r="I522" s="2"/>
      <c r="J522" s="2" t="s">
        <v>490</v>
      </c>
      <c r="K522" s="2"/>
      <c r="L522" s="2">
        <f>J522/B522</f>
        <v>0.73684210526315785</v>
      </c>
      <c r="N522" t="s">
        <v>985</v>
      </c>
    </row>
    <row r="523" spans="1:14">
      <c r="A523" s="2" t="s">
        <v>669</v>
      </c>
      <c r="B523" s="2" t="s">
        <v>670</v>
      </c>
      <c r="C523" s="24" t="s">
        <v>33</v>
      </c>
      <c r="D523" s="2"/>
      <c r="E523" s="2"/>
      <c r="F523" s="2"/>
      <c r="G523" s="2"/>
      <c r="H523" s="2"/>
      <c r="I523" s="2"/>
      <c r="J523" s="2" t="s">
        <v>833</v>
      </c>
      <c r="K523" s="2" t="s">
        <v>535</v>
      </c>
      <c r="N523" t="s">
        <v>985</v>
      </c>
    </row>
    <row r="524" spans="1:14">
      <c r="A524" s="2" t="s">
        <v>671</v>
      </c>
      <c r="B524" s="2" t="s">
        <v>672</v>
      </c>
      <c r="C524" s="24" t="s">
        <v>33</v>
      </c>
      <c r="D524" s="2"/>
      <c r="E524" s="2"/>
      <c r="F524" s="2"/>
      <c r="G524" s="2"/>
      <c r="H524" s="2"/>
      <c r="I524" s="2"/>
      <c r="J524" s="2"/>
      <c r="K524" s="2"/>
      <c r="N524" t="s">
        <v>985</v>
      </c>
    </row>
    <row r="525" spans="1:14">
      <c r="J525" s="2"/>
      <c r="K525" s="2"/>
    </row>
    <row r="526" spans="1:14">
      <c r="A526">
        <v>20030105</v>
      </c>
      <c r="B526" s="1"/>
      <c r="C526" s="2" t="s">
        <v>5</v>
      </c>
      <c r="D526" s="2" t="s">
        <v>6</v>
      </c>
      <c r="E526" s="2" t="s">
        <v>7</v>
      </c>
      <c r="F526" s="3"/>
      <c r="G526" s="3"/>
      <c r="I526" s="2" t="s">
        <v>8</v>
      </c>
      <c r="J526" s="2" t="s">
        <v>836</v>
      </c>
      <c r="K526" s="2"/>
      <c r="L526" s="2">
        <f>J526/C526</f>
        <v>0.93684210526315792</v>
      </c>
    </row>
    <row r="527" spans="1:14">
      <c r="A527">
        <v>20030123</v>
      </c>
      <c r="B527" s="2" t="s">
        <v>9</v>
      </c>
      <c r="C527" s="2"/>
      <c r="D527" s="2"/>
      <c r="G527" s="3"/>
      <c r="I527" s="2"/>
      <c r="J527" s="2" t="s">
        <v>651</v>
      </c>
      <c r="K527" s="2" t="s">
        <v>8</v>
      </c>
      <c r="L527" s="2">
        <f>J527/B527</f>
        <v>0.96666666666666667</v>
      </c>
    </row>
    <row r="528" spans="1:14">
      <c r="A528">
        <v>20030207</v>
      </c>
      <c r="B528" s="2" t="s">
        <v>10</v>
      </c>
      <c r="C528" s="2"/>
      <c r="D528" s="2"/>
      <c r="G528" s="3"/>
      <c r="I528" s="2"/>
      <c r="J528" s="2" t="s">
        <v>822</v>
      </c>
      <c r="K528" s="2"/>
      <c r="L528" s="2">
        <f>J528/B528</f>
        <v>0.82535211267605635</v>
      </c>
    </row>
    <row r="529" spans="1:12">
      <c r="A529">
        <v>20030211</v>
      </c>
      <c r="B529" s="2" t="s">
        <v>11</v>
      </c>
      <c r="C529" s="2" t="s">
        <v>12</v>
      </c>
      <c r="D529" s="2" t="s">
        <v>13</v>
      </c>
      <c r="E529" s="2" t="s">
        <v>14</v>
      </c>
      <c r="G529" s="3"/>
      <c r="I529" s="2" t="s">
        <v>15</v>
      </c>
      <c r="J529" s="2" t="s">
        <v>835</v>
      </c>
      <c r="K529" s="2"/>
    </row>
    <row r="530" spans="1:12">
      <c r="A530">
        <v>20030212</v>
      </c>
      <c r="B530" s="2"/>
      <c r="C530" s="2" t="s">
        <v>16</v>
      </c>
      <c r="D530" s="2" t="s">
        <v>17</v>
      </c>
      <c r="E530" s="2" t="s">
        <v>18</v>
      </c>
      <c r="F530" s="2"/>
      <c r="G530" s="3"/>
      <c r="I530" s="2" t="s">
        <v>19</v>
      </c>
      <c r="J530" s="2" t="s">
        <v>832</v>
      </c>
      <c r="K530" s="2" t="s">
        <v>136</v>
      </c>
      <c r="L530" s="2">
        <f>J530/C530</f>
        <v>0.90389610389610386</v>
      </c>
    </row>
    <row r="531" spans="1:12">
      <c r="A531">
        <v>20030214</v>
      </c>
      <c r="B531" s="2"/>
      <c r="C531" s="2" t="s">
        <v>20</v>
      </c>
      <c r="D531" s="2" t="s">
        <v>17</v>
      </c>
      <c r="E531" s="2" t="s">
        <v>21</v>
      </c>
      <c r="G531" s="3"/>
      <c r="I531" s="2" t="s">
        <v>19</v>
      </c>
      <c r="J531" s="2" t="s">
        <v>768</v>
      </c>
      <c r="K531" s="2" t="s">
        <v>136</v>
      </c>
      <c r="L531" s="2">
        <f>J531/C531</f>
        <v>0.9320987654320988</v>
      </c>
    </row>
    <row r="532" spans="1:12">
      <c r="A532">
        <v>20030228</v>
      </c>
      <c r="B532" s="2" t="s">
        <v>22</v>
      </c>
      <c r="C532" s="2"/>
      <c r="D532" s="2"/>
      <c r="G532" s="3"/>
      <c r="I532" s="2"/>
      <c r="J532" s="2" t="s">
        <v>881</v>
      </c>
      <c r="K532" s="2" t="s">
        <v>882</v>
      </c>
      <c r="L532" s="2">
        <f>J532/B532</f>
        <v>0.3880952380952381</v>
      </c>
    </row>
    <row r="533" spans="1:12">
      <c r="A533">
        <v>20030303</v>
      </c>
      <c r="B533" s="2" t="s">
        <v>23</v>
      </c>
      <c r="C533" s="2"/>
      <c r="D533" s="2"/>
      <c r="G533" s="3"/>
      <c r="I533" s="2"/>
      <c r="J533" s="2" t="s">
        <v>796</v>
      </c>
      <c r="K533" s="2" t="s">
        <v>883</v>
      </c>
      <c r="L533" s="2">
        <f t="shared" ref="L533:L534" si="20">J533/B533</f>
        <v>0.58970588235294119</v>
      </c>
    </row>
    <row r="534" spans="1:12">
      <c r="A534">
        <v>20030304</v>
      </c>
      <c r="B534" s="2" t="s">
        <v>23</v>
      </c>
      <c r="C534" s="2"/>
      <c r="D534" s="2"/>
      <c r="F534" s="2"/>
      <c r="G534" s="3"/>
      <c r="I534" s="2"/>
      <c r="J534" s="2" t="s">
        <v>87</v>
      </c>
      <c r="K534" s="2"/>
      <c r="L534" s="2">
        <f t="shared" si="20"/>
        <v>0.91176470588235292</v>
      </c>
    </row>
    <row r="535" spans="1:12">
      <c r="A535">
        <v>20030314</v>
      </c>
      <c r="B535" s="2" t="s">
        <v>24</v>
      </c>
      <c r="C535" s="2" t="s">
        <v>25</v>
      </c>
      <c r="D535" s="2"/>
      <c r="G535" s="3"/>
      <c r="I535" s="2" t="s">
        <v>19</v>
      </c>
      <c r="J535" s="2" t="s">
        <v>759</v>
      </c>
      <c r="K535" s="2" t="s">
        <v>136</v>
      </c>
    </row>
    <row r="536" spans="1:12">
      <c r="A536">
        <v>20030320</v>
      </c>
      <c r="B536" s="2" t="s">
        <v>26</v>
      </c>
      <c r="C536" s="2" t="s">
        <v>27</v>
      </c>
      <c r="D536" s="2" t="s">
        <v>28</v>
      </c>
      <c r="E536" s="2" t="s">
        <v>29</v>
      </c>
      <c r="G536" s="3"/>
      <c r="I536" s="2"/>
      <c r="J536" s="2" t="s">
        <v>875</v>
      </c>
      <c r="K536" s="2"/>
    </row>
    <row r="537" spans="1:12">
      <c r="A537">
        <v>20030321</v>
      </c>
      <c r="B537" s="2" t="s">
        <v>30</v>
      </c>
      <c r="C537" s="2"/>
      <c r="D537" s="2"/>
      <c r="I537" s="2"/>
      <c r="J537" s="2" t="s">
        <v>790</v>
      </c>
      <c r="K537" s="2"/>
      <c r="L537" s="2">
        <f>J537/B537</f>
        <v>0.92222222222222228</v>
      </c>
    </row>
    <row r="538" spans="1:12">
      <c r="A538">
        <v>20030322</v>
      </c>
      <c r="B538" s="2" t="s">
        <v>31</v>
      </c>
      <c r="C538" s="2"/>
      <c r="D538" s="2"/>
      <c r="G538" s="3"/>
      <c r="I538" s="2"/>
      <c r="J538" s="2" t="s">
        <v>35</v>
      </c>
      <c r="K538" s="2"/>
      <c r="L538" s="2">
        <f t="shared" ref="L538:L539" si="21">J538/B538</f>
        <v>1.02</v>
      </c>
    </row>
    <row r="539" spans="1:12">
      <c r="A539">
        <v>20030323</v>
      </c>
      <c r="B539" s="2" t="s">
        <v>32</v>
      </c>
      <c r="C539" s="2"/>
      <c r="D539" s="2"/>
      <c r="G539" s="3"/>
      <c r="I539" s="2"/>
      <c r="J539" s="2" t="s">
        <v>658</v>
      </c>
      <c r="K539" s="2"/>
      <c r="L539" s="2">
        <f t="shared" si="21"/>
        <v>1.0775510204081633</v>
      </c>
    </row>
    <row r="540" spans="1:12">
      <c r="A540">
        <v>20030515</v>
      </c>
      <c r="B540" s="24" t="s">
        <v>33</v>
      </c>
      <c r="C540" s="24" t="s">
        <v>33</v>
      </c>
      <c r="D540" s="2"/>
      <c r="I540" s="2" t="s">
        <v>34</v>
      </c>
      <c r="J540" s="2" t="s">
        <v>773</v>
      </c>
      <c r="K540" s="2" t="s">
        <v>34</v>
      </c>
    </row>
    <row r="541" spans="1:12">
      <c r="A541">
        <v>20030527</v>
      </c>
      <c r="B541" s="2" t="s">
        <v>35</v>
      </c>
      <c r="C541" s="2"/>
      <c r="D541" s="2"/>
      <c r="I541" s="2" t="s">
        <v>36</v>
      </c>
      <c r="J541" s="2" t="s">
        <v>877</v>
      </c>
      <c r="K541" s="2"/>
      <c r="L541" s="2">
        <f>J541/B541</f>
        <v>0.96666666666666656</v>
      </c>
    </row>
    <row r="542" spans="1:12">
      <c r="A542">
        <v>20030528</v>
      </c>
      <c r="B542" s="2" t="s">
        <v>37</v>
      </c>
      <c r="C542" s="2"/>
      <c r="D542" s="2"/>
      <c r="I542" s="2"/>
      <c r="J542" s="2" t="s">
        <v>884</v>
      </c>
      <c r="K542" s="2"/>
      <c r="L542" s="2">
        <f t="shared" ref="L542:L543" si="22">J542/B542</f>
        <v>0.91636363636363638</v>
      </c>
    </row>
    <row r="543" spans="1:12">
      <c r="A543">
        <v>20030529</v>
      </c>
      <c r="B543" s="2" t="s">
        <v>38</v>
      </c>
      <c r="C543" s="2"/>
      <c r="D543" s="2"/>
      <c r="I543" s="2"/>
      <c r="J543" s="2" t="s">
        <v>91</v>
      </c>
      <c r="K543" s="2"/>
      <c r="L543" s="2">
        <f t="shared" si="22"/>
        <v>0.92166666666666663</v>
      </c>
    </row>
    <row r="544" spans="1:12">
      <c r="A544">
        <v>20030530</v>
      </c>
      <c r="B544" s="24" t="s">
        <v>33</v>
      </c>
      <c r="C544" s="2" t="s">
        <v>39</v>
      </c>
      <c r="D544" s="2" t="s">
        <v>17</v>
      </c>
      <c r="E544" s="2" t="s">
        <v>40</v>
      </c>
      <c r="G544" s="3"/>
      <c r="I544" s="2"/>
      <c r="J544" s="2" t="s">
        <v>39</v>
      </c>
      <c r="K544" s="2" t="s">
        <v>885</v>
      </c>
      <c r="L544" s="2">
        <f>J544/C544</f>
        <v>1</v>
      </c>
    </row>
    <row r="545" spans="1:12">
      <c r="A545">
        <v>20030531</v>
      </c>
      <c r="B545" s="24" t="s">
        <v>33</v>
      </c>
      <c r="C545" s="2" t="s">
        <v>41</v>
      </c>
      <c r="D545" s="2" t="s">
        <v>42</v>
      </c>
      <c r="E545" s="2" t="s">
        <v>43</v>
      </c>
      <c r="G545" s="3"/>
      <c r="I545" s="2"/>
      <c r="J545" s="2" t="s">
        <v>815</v>
      </c>
      <c r="K545" s="2"/>
      <c r="L545" s="2">
        <f>J545/C545</f>
        <v>0.97608695652173905</v>
      </c>
    </row>
    <row r="546" spans="1:12">
      <c r="A546">
        <v>20030623</v>
      </c>
      <c r="B546" s="2" t="s">
        <v>44</v>
      </c>
      <c r="C546" s="2"/>
      <c r="D546" s="2"/>
      <c r="E546" s="2"/>
      <c r="G546" s="3"/>
      <c r="I546" s="2"/>
      <c r="J546" s="2" t="s">
        <v>886</v>
      </c>
      <c r="K546" s="2" t="s">
        <v>136</v>
      </c>
      <c r="L546" s="2">
        <f>J546/B546</f>
        <v>0.56037735849056602</v>
      </c>
    </row>
    <row r="547" spans="1:12">
      <c r="A547">
        <v>20030922</v>
      </c>
      <c r="B547" s="2" t="s">
        <v>45</v>
      </c>
      <c r="C547" s="2"/>
      <c r="D547" s="2"/>
      <c r="E547" s="2"/>
      <c r="G547" s="3"/>
      <c r="I547" s="2" t="s">
        <v>46</v>
      </c>
      <c r="J547" s="2" t="s">
        <v>567</v>
      </c>
      <c r="K547" s="2"/>
      <c r="L547" s="2">
        <f t="shared" ref="L547:L553" si="23">J547/B547</f>
        <v>1.1403508771929824</v>
      </c>
    </row>
    <row r="548" spans="1:12">
      <c r="A548">
        <v>20030923</v>
      </c>
      <c r="B548" s="2" t="s">
        <v>37</v>
      </c>
      <c r="C548" s="2"/>
      <c r="D548" s="2"/>
      <c r="E548" s="2"/>
      <c r="G548" s="4"/>
      <c r="I548" s="2"/>
      <c r="J548" s="2" t="s">
        <v>821</v>
      </c>
      <c r="K548" s="2"/>
      <c r="L548" s="2">
        <f t="shared" si="23"/>
        <v>0.99454545454545462</v>
      </c>
    </row>
    <row r="549" spans="1:12">
      <c r="A549">
        <v>20030924</v>
      </c>
      <c r="B549" s="2" t="s">
        <v>41</v>
      </c>
      <c r="C549" s="2"/>
      <c r="D549" s="2"/>
      <c r="E549" s="2"/>
      <c r="G549" s="4"/>
      <c r="H549" s="3"/>
      <c r="I549" s="2"/>
      <c r="J549" s="2" t="s">
        <v>791</v>
      </c>
      <c r="K549" s="2" t="s">
        <v>739</v>
      </c>
      <c r="L549" s="2">
        <f t="shared" si="23"/>
        <v>1.0478260869565219</v>
      </c>
    </row>
    <row r="550" spans="1:12">
      <c r="A550">
        <v>20030925</v>
      </c>
      <c r="B550" s="2" t="s">
        <v>47</v>
      </c>
      <c r="E550" s="2"/>
      <c r="I550" s="2"/>
      <c r="J550" s="2" t="s">
        <v>35</v>
      </c>
      <c r="K550" s="2"/>
      <c r="L550" s="2">
        <f t="shared" si="23"/>
        <v>0.80952380952380953</v>
      </c>
    </row>
    <row r="551" spans="1:12">
      <c r="A551">
        <v>20030926</v>
      </c>
      <c r="B551" s="2" t="s">
        <v>48</v>
      </c>
      <c r="C551" s="2"/>
      <c r="D551" s="2"/>
      <c r="E551" s="2"/>
      <c r="F551" s="2"/>
      <c r="I551" s="2"/>
      <c r="J551" s="2" t="s">
        <v>887</v>
      </c>
      <c r="K551" s="2"/>
      <c r="L551" s="2">
        <f t="shared" si="23"/>
        <v>0.97391304347826091</v>
      </c>
    </row>
    <row r="552" spans="1:12">
      <c r="A552">
        <v>20031013</v>
      </c>
      <c r="B552" s="2" t="s">
        <v>23</v>
      </c>
      <c r="C552" s="2"/>
      <c r="D552" s="2"/>
      <c r="E552" s="2"/>
      <c r="F552" s="2"/>
      <c r="I552" s="2"/>
      <c r="J552" s="2" t="s">
        <v>876</v>
      </c>
      <c r="K552" s="2"/>
      <c r="L552" s="2">
        <f t="shared" si="23"/>
        <v>0.9661764705882353</v>
      </c>
    </row>
    <row r="553" spans="1:12">
      <c r="A553">
        <v>20031016</v>
      </c>
      <c r="B553" s="2" t="s">
        <v>30</v>
      </c>
      <c r="C553" s="2"/>
      <c r="D553" s="2"/>
      <c r="E553" s="2"/>
      <c r="F553" s="2"/>
      <c r="I553" s="2" t="s">
        <v>49</v>
      </c>
      <c r="J553" s="2" t="s">
        <v>798</v>
      </c>
      <c r="K553" s="2"/>
      <c r="L553" s="2">
        <f t="shared" si="23"/>
        <v>0.98666666666666658</v>
      </c>
    </row>
    <row r="554" spans="1:12">
      <c r="A554">
        <v>20031021</v>
      </c>
      <c r="B554" s="2"/>
      <c r="C554" s="2" t="s">
        <v>31</v>
      </c>
      <c r="D554" s="2" t="s">
        <v>50</v>
      </c>
      <c r="E554" s="2" t="s">
        <v>51</v>
      </c>
      <c r="F554" s="2"/>
      <c r="I554" s="2"/>
      <c r="J554" s="2" t="s">
        <v>651</v>
      </c>
      <c r="K554" s="2"/>
      <c r="L554" s="2">
        <f>J554/C554</f>
        <v>1.044</v>
      </c>
    </row>
    <row r="555" spans="1:12">
      <c r="A555">
        <v>20031022</v>
      </c>
      <c r="B555" s="2"/>
      <c r="C555" s="2" t="s">
        <v>30</v>
      </c>
      <c r="D555" s="2" t="s">
        <v>42</v>
      </c>
      <c r="E555" s="2" t="s">
        <v>16</v>
      </c>
      <c r="F555" s="2"/>
      <c r="I555" s="2"/>
      <c r="J555" s="2" t="s">
        <v>825</v>
      </c>
      <c r="K555" s="2"/>
      <c r="L555" s="2">
        <f>J555/C555</f>
        <v>1.1088888888888888</v>
      </c>
    </row>
    <row r="556" spans="1:12">
      <c r="A556">
        <v>20031023</v>
      </c>
      <c r="B556" s="2"/>
      <c r="C556" s="24" t="s">
        <v>33</v>
      </c>
      <c r="D556" s="2"/>
      <c r="E556" s="2"/>
      <c r="F556" s="2"/>
      <c r="I556" s="2"/>
      <c r="J556" s="2" t="s">
        <v>465</v>
      </c>
      <c r="K556" s="2"/>
    </row>
    <row r="557" spans="1:12">
      <c r="A557">
        <v>20031024</v>
      </c>
      <c r="B557" s="2" t="s">
        <v>52</v>
      </c>
      <c r="C557" s="24" t="s">
        <v>33</v>
      </c>
      <c r="D557" s="2"/>
      <c r="E557" s="2"/>
      <c r="F557" s="2"/>
      <c r="I557" s="2"/>
      <c r="J557" s="2"/>
      <c r="K557" s="2"/>
    </row>
    <row r="558" spans="1:12">
      <c r="A558">
        <v>20031025</v>
      </c>
      <c r="B558" s="24" t="s">
        <v>33</v>
      </c>
      <c r="C558" s="2" t="s">
        <v>32</v>
      </c>
      <c r="D558" s="2" t="s">
        <v>53</v>
      </c>
      <c r="E558" s="2" t="s">
        <v>54</v>
      </c>
      <c r="F558" s="2"/>
      <c r="I558" s="2"/>
      <c r="J558" s="2" t="s">
        <v>821</v>
      </c>
      <c r="K558" s="2"/>
      <c r="L558" s="2">
        <f>J558/C558</f>
        <v>1.116326530612245</v>
      </c>
    </row>
    <row r="559" spans="1:12">
      <c r="A559">
        <v>20031029</v>
      </c>
      <c r="B559" s="24" t="s">
        <v>33</v>
      </c>
      <c r="C559" s="24" t="s">
        <v>33</v>
      </c>
      <c r="D559" s="2"/>
      <c r="E559" s="2"/>
      <c r="F559" s="2"/>
      <c r="I559" s="2" t="s">
        <v>55</v>
      </c>
      <c r="J559" s="2"/>
      <c r="K559" s="2"/>
    </row>
    <row r="560" spans="1:12">
      <c r="A560">
        <v>20031030</v>
      </c>
      <c r="B560" s="24" t="s">
        <v>33</v>
      </c>
      <c r="C560" s="24" t="s">
        <v>33</v>
      </c>
      <c r="D560" s="2"/>
      <c r="E560" s="2"/>
      <c r="F560" s="2"/>
      <c r="I560" s="2"/>
      <c r="J560" s="2"/>
      <c r="K560" s="2"/>
    </row>
    <row r="561" spans="1:12">
      <c r="A561">
        <v>20031031</v>
      </c>
      <c r="B561" s="24" t="s">
        <v>33</v>
      </c>
      <c r="C561" s="24" t="s">
        <v>33</v>
      </c>
      <c r="D561" s="2"/>
      <c r="E561" s="2"/>
      <c r="F561" s="2"/>
      <c r="I561" s="2"/>
      <c r="J561" s="2"/>
      <c r="K561" s="2"/>
    </row>
    <row r="562" spans="1:12">
      <c r="A562">
        <v>20031101</v>
      </c>
      <c r="B562" s="2" t="s">
        <v>23</v>
      </c>
      <c r="C562" s="2"/>
      <c r="D562" s="2"/>
      <c r="E562" s="2"/>
      <c r="F562" s="2"/>
      <c r="I562" s="2"/>
      <c r="J562" s="2" t="s">
        <v>863</v>
      </c>
      <c r="K562" s="2"/>
      <c r="L562" s="2">
        <f>J562/B562</f>
        <v>0.90147058823529402</v>
      </c>
    </row>
    <row r="563" spans="1:12">
      <c r="A563">
        <v>20031107</v>
      </c>
      <c r="B563" s="2" t="s">
        <v>56</v>
      </c>
      <c r="C563" s="2" t="s">
        <v>25</v>
      </c>
      <c r="D563" s="2"/>
      <c r="E563" s="2"/>
      <c r="F563" s="2"/>
      <c r="I563" s="2" t="s">
        <v>57</v>
      </c>
      <c r="J563" s="2"/>
      <c r="K563" s="2"/>
    </row>
    <row r="564" spans="1:12">
      <c r="A564">
        <v>20031111</v>
      </c>
      <c r="B564" s="2" t="s">
        <v>58</v>
      </c>
      <c r="C564" s="2" t="s">
        <v>59</v>
      </c>
      <c r="D564" s="2" t="s">
        <v>60</v>
      </c>
      <c r="E564" s="2" t="s">
        <v>61</v>
      </c>
      <c r="F564" s="2"/>
      <c r="I564" s="2"/>
      <c r="J564" s="2" t="s">
        <v>888</v>
      </c>
      <c r="K564" s="2"/>
      <c r="L564" s="2">
        <f>J564/C564</f>
        <v>1.1387096774193548</v>
      </c>
    </row>
    <row r="565" spans="1:12">
      <c r="A565">
        <v>20031112</v>
      </c>
      <c r="B565" s="2" t="s">
        <v>62</v>
      </c>
      <c r="C565" s="2" t="s">
        <v>63</v>
      </c>
      <c r="D565" s="2" t="s">
        <v>64</v>
      </c>
      <c r="E565" s="2" t="s">
        <v>65</v>
      </c>
      <c r="F565" s="2"/>
      <c r="I565" s="2"/>
      <c r="J565" s="2" t="s">
        <v>41</v>
      </c>
      <c r="K565" s="2"/>
      <c r="L565" s="2">
        <f>J565/C565</f>
        <v>1.0454545454545454</v>
      </c>
    </row>
    <row r="566" spans="1:12">
      <c r="A566">
        <v>20031113</v>
      </c>
      <c r="B566" s="24" t="s">
        <v>33</v>
      </c>
      <c r="C566" s="24" t="s">
        <v>33</v>
      </c>
      <c r="D566" s="2"/>
      <c r="E566" s="2"/>
      <c r="F566" s="2"/>
      <c r="I566" s="2"/>
      <c r="J566" s="2" t="s">
        <v>658</v>
      </c>
      <c r="K566" s="2"/>
    </row>
    <row r="567" spans="1:12">
      <c r="A567">
        <v>20031114</v>
      </c>
      <c r="B567" s="2" t="s">
        <v>63</v>
      </c>
      <c r="C567" s="2"/>
      <c r="D567" s="2"/>
      <c r="E567" s="2"/>
      <c r="F567" s="2"/>
      <c r="I567" s="2"/>
      <c r="J567" s="2" t="s">
        <v>39</v>
      </c>
      <c r="K567" s="2"/>
      <c r="L567" s="2">
        <f>J567/B567</f>
        <v>0.93181818181818177</v>
      </c>
    </row>
    <row r="568" spans="1:12">
      <c r="A568">
        <v>20031115</v>
      </c>
      <c r="B568" s="2" t="s">
        <v>66</v>
      </c>
      <c r="C568" s="2" t="s">
        <v>67</v>
      </c>
      <c r="D568" s="2" t="s">
        <v>68</v>
      </c>
      <c r="E568" s="2" t="s">
        <v>69</v>
      </c>
      <c r="F568" s="2"/>
      <c r="I568" s="2"/>
      <c r="J568" s="2" t="s">
        <v>889</v>
      </c>
      <c r="K568" s="2" t="s">
        <v>890</v>
      </c>
      <c r="L568" s="2">
        <f>J568/43</f>
        <v>0.66046511627906979</v>
      </c>
    </row>
    <row r="569" spans="1:12">
      <c r="A569">
        <v>20031116</v>
      </c>
      <c r="B569" s="2" t="s">
        <v>70</v>
      </c>
      <c r="C569" s="2" t="s">
        <v>71</v>
      </c>
      <c r="D569" s="2" t="s">
        <v>72</v>
      </c>
      <c r="E569" s="2" t="s">
        <v>73</v>
      </c>
      <c r="F569" s="2"/>
      <c r="I569" s="2"/>
      <c r="J569" s="2" t="s">
        <v>567</v>
      </c>
      <c r="K569" s="2"/>
      <c r="L569" s="2">
        <f>J569/C569</f>
        <v>1.625</v>
      </c>
    </row>
    <row r="570" spans="1:12">
      <c r="A570">
        <v>20031117</v>
      </c>
      <c r="B570" s="2" t="s">
        <v>41</v>
      </c>
      <c r="C570" s="2"/>
      <c r="D570" s="2"/>
      <c r="E570" s="2"/>
      <c r="F570" s="2"/>
      <c r="I570" s="2"/>
      <c r="J570" s="2" t="s">
        <v>891</v>
      </c>
      <c r="K570" s="2"/>
      <c r="L570" s="2">
        <f>J570/B570</f>
        <v>0.83260869565217388</v>
      </c>
    </row>
    <row r="571" spans="1:12">
      <c r="A571">
        <v>20031118</v>
      </c>
      <c r="B571" s="2" t="s">
        <v>66</v>
      </c>
      <c r="C571" s="2" t="s">
        <v>74</v>
      </c>
      <c r="D571" s="2" t="s">
        <v>75</v>
      </c>
      <c r="E571" s="2" t="s">
        <v>76</v>
      </c>
      <c r="F571" s="2"/>
      <c r="I571" s="2"/>
      <c r="J571" s="2" t="s">
        <v>863</v>
      </c>
      <c r="K571" s="2"/>
      <c r="L571" s="2">
        <f>J571/C571</f>
        <v>1.0389830508474576</v>
      </c>
    </row>
    <row r="572" spans="1:12">
      <c r="A572">
        <v>20031203</v>
      </c>
      <c r="B572" s="2" t="s">
        <v>38</v>
      </c>
      <c r="C572" s="2"/>
      <c r="D572" s="2"/>
      <c r="E572" s="2"/>
      <c r="F572" s="2"/>
      <c r="I572" s="2" t="s">
        <v>77</v>
      </c>
      <c r="J572" s="2" t="s">
        <v>832</v>
      </c>
      <c r="K572" s="2" t="s">
        <v>77</v>
      </c>
      <c r="L572" s="2">
        <f>J572/B572</f>
        <v>1.1599999999999999</v>
      </c>
    </row>
    <row r="573" spans="1:12">
      <c r="A573">
        <v>20031204</v>
      </c>
      <c r="B573" s="2" t="s">
        <v>78</v>
      </c>
      <c r="C573" s="2"/>
      <c r="D573" s="2"/>
      <c r="E573" s="2"/>
      <c r="F573" s="2"/>
      <c r="I573" s="2" t="s">
        <v>79</v>
      </c>
      <c r="J573" s="2" t="s">
        <v>863</v>
      </c>
      <c r="K573" s="2" t="s">
        <v>79</v>
      </c>
      <c r="L573" s="2">
        <f>J573/B573</f>
        <v>0.95781249999999996</v>
      </c>
    </row>
    <row r="574" spans="1:12">
      <c r="J574" s="2"/>
      <c r="K574" s="2"/>
    </row>
    <row r="575" spans="1:12">
      <c r="A575">
        <v>20040114</v>
      </c>
      <c r="B575" s="1" t="s">
        <v>80</v>
      </c>
      <c r="C575" s="2"/>
      <c r="D575" s="2"/>
      <c r="E575" s="2"/>
      <c r="F575" s="3"/>
      <c r="G575" s="3"/>
      <c r="I575" s="2" t="s">
        <v>79</v>
      </c>
      <c r="J575" s="2" t="s">
        <v>884</v>
      </c>
      <c r="K575" s="2" t="s">
        <v>79</v>
      </c>
      <c r="L575" s="2">
        <f>J575/B575</f>
        <v>1.05</v>
      </c>
    </row>
    <row r="576" spans="1:12">
      <c r="A576">
        <v>20040116</v>
      </c>
      <c r="B576" s="2" t="s">
        <v>80</v>
      </c>
      <c r="C576" s="2"/>
      <c r="D576" s="2"/>
      <c r="G576" s="3"/>
      <c r="I576" s="2" t="s">
        <v>19</v>
      </c>
      <c r="J576" s="2" t="s">
        <v>892</v>
      </c>
      <c r="K576" s="2" t="s">
        <v>136</v>
      </c>
      <c r="L576" s="2">
        <f t="shared" ref="L576:L583" si="24">J576/B576</f>
        <v>0.625</v>
      </c>
    </row>
    <row r="577" spans="1:12">
      <c r="A577">
        <v>20040117</v>
      </c>
      <c r="B577" s="2" t="s">
        <v>9</v>
      </c>
      <c r="C577" s="2"/>
      <c r="D577" s="2"/>
      <c r="G577" s="3"/>
      <c r="I577" s="2"/>
      <c r="J577" s="2" t="s">
        <v>776</v>
      </c>
      <c r="K577" s="2" t="s">
        <v>136</v>
      </c>
      <c r="L577" s="2">
        <f t="shared" si="24"/>
        <v>0.62407407407407411</v>
      </c>
    </row>
    <row r="578" spans="1:12">
      <c r="A578">
        <v>20040118</v>
      </c>
      <c r="B578" s="2" t="s">
        <v>81</v>
      </c>
      <c r="C578" s="2"/>
      <c r="D578" s="2"/>
      <c r="G578" s="3"/>
      <c r="I578" s="2"/>
      <c r="J578" s="2" t="s">
        <v>893</v>
      </c>
      <c r="K578" s="2" t="s">
        <v>136</v>
      </c>
      <c r="L578" s="2">
        <f t="shared" si="24"/>
        <v>0.83953488372093021</v>
      </c>
    </row>
    <row r="579" spans="1:12">
      <c r="A579">
        <v>20040119</v>
      </c>
      <c r="B579" s="2" t="s">
        <v>9</v>
      </c>
      <c r="C579" s="2"/>
      <c r="D579" s="2"/>
      <c r="E579" s="2"/>
      <c r="F579" s="2"/>
      <c r="G579" s="3"/>
      <c r="I579" s="2"/>
      <c r="J579" s="2" t="s">
        <v>894</v>
      </c>
      <c r="K579" s="2"/>
      <c r="L579" s="2">
        <f t="shared" si="24"/>
        <v>0.59629629629629632</v>
      </c>
    </row>
    <row r="580" spans="1:12">
      <c r="A580">
        <v>20040120</v>
      </c>
      <c r="B580" s="2" t="s">
        <v>80</v>
      </c>
      <c r="C580" s="2"/>
      <c r="D580" s="2"/>
      <c r="E580" s="2"/>
      <c r="G580" s="3"/>
      <c r="I580" s="2"/>
      <c r="J580" s="2" t="s">
        <v>784</v>
      </c>
      <c r="K580" s="2"/>
      <c r="L580" s="2">
        <f t="shared" si="24"/>
        <v>0.77708333333333324</v>
      </c>
    </row>
    <row r="581" spans="1:12">
      <c r="A581">
        <v>20040121</v>
      </c>
      <c r="B581" s="2" t="s">
        <v>82</v>
      </c>
      <c r="C581" s="2"/>
      <c r="D581" s="2"/>
      <c r="G581" s="3"/>
      <c r="I581" s="2"/>
      <c r="J581" s="2" t="s">
        <v>881</v>
      </c>
      <c r="K581" s="2"/>
      <c r="L581" s="2">
        <f t="shared" si="24"/>
        <v>0.48656716417910451</v>
      </c>
    </row>
    <row r="582" spans="1:12">
      <c r="A582">
        <v>20040122</v>
      </c>
      <c r="B582" s="2" t="s">
        <v>32</v>
      </c>
      <c r="C582" s="2"/>
      <c r="D582" s="2"/>
      <c r="G582" s="3"/>
      <c r="I582" s="2"/>
      <c r="J582" s="2" t="s">
        <v>894</v>
      </c>
      <c r="K582" s="2"/>
      <c r="L582" s="2">
        <f t="shared" si="24"/>
        <v>0.65714285714285725</v>
      </c>
    </row>
    <row r="583" spans="1:12">
      <c r="A583">
        <v>20040216</v>
      </c>
      <c r="B583" s="2" t="s">
        <v>83</v>
      </c>
      <c r="C583" s="2"/>
      <c r="D583" s="2"/>
      <c r="F583" s="2"/>
      <c r="G583" s="3"/>
      <c r="I583" s="2"/>
      <c r="J583" s="2" t="s">
        <v>895</v>
      </c>
      <c r="K583" s="2" t="s">
        <v>896</v>
      </c>
      <c r="L583" s="2">
        <f t="shared" si="24"/>
        <v>0.39180327868852455</v>
      </c>
    </row>
    <row r="584" spans="1:12">
      <c r="A584">
        <v>20040222</v>
      </c>
      <c r="B584" s="2" t="s">
        <v>84</v>
      </c>
      <c r="C584" s="2" t="s">
        <v>85</v>
      </c>
      <c r="D584" s="2" t="s">
        <v>75</v>
      </c>
      <c r="E584" s="2" t="s">
        <v>86</v>
      </c>
      <c r="G584" s="3"/>
      <c r="I584" s="2"/>
      <c r="J584" s="2" t="s">
        <v>881</v>
      </c>
      <c r="K584" s="2" t="s">
        <v>897</v>
      </c>
      <c r="L584" s="2">
        <f>J584/C584</f>
        <v>0.58214285714285718</v>
      </c>
    </row>
    <row r="585" spans="1:12">
      <c r="A585">
        <v>20040224</v>
      </c>
      <c r="B585" s="2" t="s">
        <v>87</v>
      </c>
      <c r="C585" s="2"/>
      <c r="D585" s="2"/>
      <c r="E585" s="2"/>
      <c r="G585" s="3"/>
      <c r="I585" s="2"/>
      <c r="J585" s="2" t="s">
        <v>39</v>
      </c>
      <c r="K585" s="2" t="s">
        <v>898</v>
      </c>
    </row>
    <row r="586" spans="1:12">
      <c r="A586">
        <v>20040305</v>
      </c>
      <c r="B586" s="2" t="s">
        <v>38</v>
      </c>
      <c r="C586" s="2"/>
      <c r="D586" s="2"/>
      <c r="I586" s="2"/>
      <c r="J586" s="2" t="s">
        <v>899</v>
      </c>
      <c r="K586" s="2"/>
      <c r="L586" s="2">
        <f>J586/B586</f>
        <v>0.9</v>
      </c>
    </row>
    <row r="587" spans="1:12">
      <c r="A587">
        <v>20040310</v>
      </c>
      <c r="B587" s="2" t="s">
        <v>35</v>
      </c>
      <c r="C587" s="2"/>
      <c r="D587" s="2"/>
      <c r="G587" s="3"/>
      <c r="I587" s="2"/>
      <c r="J587" s="2" t="s">
        <v>900</v>
      </c>
      <c r="K587" s="2"/>
      <c r="L587" s="2">
        <f>J587/B587</f>
        <v>0.89215686274509809</v>
      </c>
    </row>
    <row r="588" spans="1:12">
      <c r="A588">
        <v>20040311</v>
      </c>
      <c r="B588" s="24" t="s">
        <v>33</v>
      </c>
      <c r="C588" s="2" t="s">
        <v>80</v>
      </c>
      <c r="D588" s="2" t="s">
        <v>6</v>
      </c>
      <c r="E588" s="2" t="s">
        <v>54</v>
      </c>
      <c r="G588" s="3"/>
      <c r="I588" s="2"/>
      <c r="J588" s="2" t="s">
        <v>41</v>
      </c>
      <c r="K588" s="2"/>
      <c r="L588" s="2">
        <f>J588/C588</f>
        <v>0.95833333333333337</v>
      </c>
    </row>
    <row r="589" spans="1:12">
      <c r="A589">
        <v>20040312</v>
      </c>
      <c r="B589" s="2" t="s">
        <v>80</v>
      </c>
      <c r="C589" s="2"/>
      <c r="D589" s="2"/>
      <c r="E589" s="2"/>
      <c r="I589" s="2"/>
      <c r="J589" s="2" t="s">
        <v>815</v>
      </c>
      <c r="K589" s="2"/>
      <c r="L589" s="2">
        <f>J589/B589</f>
        <v>0.93541666666666667</v>
      </c>
    </row>
    <row r="590" spans="1:12">
      <c r="A590">
        <v>20040601</v>
      </c>
      <c r="B590" s="2" t="s">
        <v>9</v>
      </c>
      <c r="C590" s="2"/>
      <c r="D590" s="2"/>
      <c r="E590" s="2"/>
      <c r="I590" s="2"/>
      <c r="J590" s="2" t="s">
        <v>91</v>
      </c>
      <c r="K590" s="2"/>
      <c r="L590" s="2">
        <f t="shared" ref="L590:L593" si="25">J590/B590</f>
        <v>1.0240740740740739</v>
      </c>
    </row>
    <row r="591" spans="1:12">
      <c r="A591">
        <v>20040602</v>
      </c>
      <c r="B591" s="2" t="s">
        <v>9</v>
      </c>
      <c r="C591" s="2"/>
      <c r="D591" s="2"/>
      <c r="E591" s="2"/>
      <c r="I591" s="2"/>
      <c r="J591" s="2" t="s">
        <v>900</v>
      </c>
      <c r="K591" s="2"/>
      <c r="L591" s="2">
        <f t="shared" si="25"/>
        <v>0.84259259259259256</v>
      </c>
    </row>
    <row r="592" spans="1:12">
      <c r="A592">
        <v>20040603</v>
      </c>
      <c r="B592" s="2" t="s">
        <v>9</v>
      </c>
      <c r="C592" s="2"/>
      <c r="D592" s="2"/>
      <c r="E592" s="2"/>
      <c r="I592" s="2"/>
      <c r="J592" s="2" t="s">
        <v>900</v>
      </c>
      <c r="K592" s="2"/>
      <c r="L592" s="2">
        <f t="shared" si="25"/>
        <v>0.84259259259259256</v>
      </c>
    </row>
    <row r="593" spans="1:12">
      <c r="A593">
        <v>20040604</v>
      </c>
      <c r="B593" s="2" t="s">
        <v>37</v>
      </c>
      <c r="C593" s="2"/>
      <c r="D593" s="2"/>
      <c r="E593" s="2"/>
      <c r="G593" s="3"/>
      <c r="I593" s="2"/>
      <c r="J593" s="2" t="s">
        <v>820</v>
      </c>
      <c r="K593" s="2"/>
      <c r="L593" s="2">
        <f t="shared" si="25"/>
        <v>0.93818181818181823</v>
      </c>
    </row>
    <row r="594" spans="1:12">
      <c r="A594">
        <v>20040614</v>
      </c>
      <c r="B594" s="2"/>
      <c r="C594" s="2" t="s">
        <v>87</v>
      </c>
      <c r="D594" s="2" t="s">
        <v>50</v>
      </c>
      <c r="E594" s="2" t="s">
        <v>88</v>
      </c>
      <c r="G594" s="3"/>
      <c r="H594" s="2"/>
      <c r="I594" s="2"/>
      <c r="J594" s="2" t="s">
        <v>781</v>
      </c>
      <c r="K594" s="2"/>
      <c r="L594" s="2">
        <f>J594/C594</f>
        <v>1.0129032258064516</v>
      </c>
    </row>
    <row r="595" spans="1:12">
      <c r="A595">
        <v>20040615</v>
      </c>
      <c r="B595" s="2"/>
      <c r="C595" s="2" t="s">
        <v>35</v>
      </c>
      <c r="D595" s="2" t="s">
        <v>17</v>
      </c>
      <c r="E595" s="2" t="s">
        <v>89</v>
      </c>
      <c r="G595" s="3"/>
      <c r="H595" s="2"/>
      <c r="I595" s="2"/>
      <c r="J595" s="2" t="s">
        <v>900</v>
      </c>
      <c r="K595" s="2"/>
      <c r="L595" s="2">
        <f t="shared" ref="L595:L600" si="26">J595/C595</f>
        <v>0.89215686274509809</v>
      </c>
    </row>
    <row r="596" spans="1:12">
      <c r="A596">
        <v>20040616</v>
      </c>
      <c r="B596" s="2"/>
      <c r="C596" s="2" t="s">
        <v>35</v>
      </c>
      <c r="D596" s="2" t="s">
        <v>17</v>
      </c>
      <c r="E596" s="2" t="s">
        <v>90</v>
      </c>
      <c r="G596" s="3"/>
      <c r="H596" s="2"/>
      <c r="I596" s="2"/>
      <c r="J596" s="2" t="s">
        <v>825</v>
      </c>
      <c r="K596" s="2"/>
      <c r="L596" s="2">
        <f t="shared" si="26"/>
        <v>0.97843137254901957</v>
      </c>
    </row>
    <row r="597" spans="1:12">
      <c r="A597">
        <v>20040617</v>
      </c>
      <c r="B597" s="2"/>
      <c r="C597" s="2" t="s">
        <v>85</v>
      </c>
      <c r="D597" s="2" t="s">
        <v>17</v>
      </c>
      <c r="E597" s="2" t="s">
        <v>86</v>
      </c>
      <c r="G597" s="4"/>
      <c r="H597" s="2"/>
      <c r="I597" s="2"/>
      <c r="J597" s="2" t="s">
        <v>91</v>
      </c>
      <c r="K597" s="2"/>
      <c r="L597" s="2">
        <f t="shared" si="26"/>
        <v>0.98749999999999993</v>
      </c>
    </row>
    <row r="598" spans="1:12">
      <c r="A598">
        <v>20040618</v>
      </c>
      <c r="B598" s="2"/>
      <c r="C598" s="2" t="s">
        <v>85</v>
      </c>
      <c r="D598" s="2" t="s">
        <v>17</v>
      </c>
      <c r="E598" s="2" t="s">
        <v>91</v>
      </c>
      <c r="G598" s="4"/>
      <c r="H598" s="2"/>
      <c r="I598" s="2"/>
      <c r="J598" s="2" t="s">
        <v>816</v>
      </c>
      <c r="K598" s="2"/>
      <c r="L598" s="2">
        <f t="shared" si="26"/>
        <v>0.95357142857142851</v>
      </c>
    </row>
    <row r="599" spans="1:12">
      <c r="A599">
        <v>20040907</v>
      </c>
      <c r="B599" s="2"/>
      <c r="C599" s="2" t="s">
        <v>35</v>
      </c>
      <c r="D599" s="2" t="s">
        <v>92</v>
      </c>
      <c r="E599" s="2" t="s">
        <v>93</v>
      </c>
      <c r="H599" s="2"/>
      <c r="I599" s="2"/>
      <c r="J599" s="2" t="s">
        <v>823</v>
      </c>
      <c r="K599" s="2" t="s">
        <v>529</v>
      </c>
      <c r="L599" s="2">
        <f t="shared" si="26"/>
        <v>0.95490196078431377</v>
      </c>
    </row>
    <row r="600" spans="1:12">
      <c r="A600">
        <v>20040909</v>
      </c>
      <c r="B600" s="2"/>
      <c r="C600" s="2" t="s">
        <v>83</v>
      </c>
      <c r="D600" s="2" t="s">
        <v>34</v>
      </c>
      <c r="E600" s="2" t="s">
        <v>94</v>
      </c>
      <c r="F600" s="2"/>
      <c r="H600" s="2"/>
      <c r="I600" s="2"/>
      <c r="J600" s="2" t="s">
        <v>91</v>
      </c>
      <c r="K600" s="2"/>
      <c r="L600" s="2">
        <f t="shared" si="26"/>
        <v>0.90655737704918027</v>
      </c>
    </row>
    <row r="601" spans="1:12">
      <c r="A601">
        <v>20040910</v>
      </c>
      <c r="B601" s="2" t="s">
        <v>95</v>
      </c>
      <c r="C601" s="2"/>
      <c r="D601" s="2"/>
      <c r="E601" s="2"/>
      <c r="F601" s="2"/>
      <c r="H601" s="2"/>
      <c r="I601" s="2"/>
      <c r="J601" s="2" t="s">
        <v>41</v>
      </c>
      <c r="K601" s="2"/>
      <c r="L601" s="2">
        <f>J601/B601</f>
        <v>0.7931034482758621</v>
      </c>
    </row>
    <row r="602" spans="1:12">
      <c r="A602">
        <v>20040915</v>
      </c>
      <c r="B602" s="2"/>
      <c r="C602" s="2" t="s">
        <v>95</v>
      </c>
      <c r="D602" s="2" t="s">
        <v>17</v>
      </c>
      <c r="E602" s="2" t="s">
        <v>96</v>
      </c>
      <c r="F602" s="2"/>
      <c r="H602" s="1"/>
      <c r="I602" s="2"/>
      <c r="J602" s="2" t="s">
        <v>812</v>
      </c>
      <c r="K602" s="2"/>
      <c r="L602" s="2">
        <f>J602/C602</f>
        <v>0.75689655172413794</v>
      </c>
    </row>
    <row r="603" spans="1:12">
      <c r="A603">
        <v>20040916</v>
      </c>
      <c r="B603" s="2"/>
      <c r="C603" s="2" t="s">
        <v>31</v>
      </c>
      <c r="D603" s="2" t="s">
        <v>17</v>
      </c>
      <c r="E603" s="2" t="s">
        <v>97</v>
      </c>
      <c r="F603" s="2"/>
      <c r="H603" s="2"/>
      <c r="I603" s="2"/>
      <c r="J603" s="2" t="s">
        <v>893</v>
      </c>
      <c r="K603" s="2"/>
      <c r="L603" s="2">
        <f>J603/C603</f>
        <v>0.72199999999999998</v>
      </c>
    </row>
    <row r="604" spans="1:12">
      <c r="A604">
        <v>20040923</v>
      </c>
      <c r="B604" s="2" t="s">
        <v>81</v>
      </c>
      <c r="C604" s="2"/>
      <c r="D604" s="2"/>
      <c r="E604" s="2"/>
      <c r="F604" s="2"/>
      <c r="H604" s="2"/>
      <c r="I604" s="2" t="s">
        <v>49</v>
      </c>
      <c r="J604" s="2" t="s">
        <v>888</v>
      </c>
      <c r="K604" s="2"/>
      <c r="L604" s="2">
        <f>J604/B604</f>
        <v>0.82093023255813946</v>
      </c>
    </row>
    <row r="605" spans="1:12">
      <c r="A605">
        <v>20040924</v>
      </c>
      <c r="B605" s="2" t="s">
        <v>35</v>
      </c>
      <c r="C605" s="2"/>
      <c r="D605" s="2"/>
      <c r="E605" s="2"/>
      <c r="F605" s="2"/>
      <c r="H605" s="2"/>
      <c r="I605" s="2" t="s">
        <v>98</v>
      </c>
      <c r="J605" s="2" t="s">
        <v>798</v>
      </c>
      <c r="K605" s="2" t="s">
        <v>98</v>
      </c>
      <c r="L605" s="2">
        <f>J605/B605</f>
        <v>0.87058823529411766</v>
      </c>
    </row>
    <row r="606" spans="1:12">
      <c r="A606">
        <v>20041004</v>
      </c>
      <c r="B606" s="2" t="s">
        <v>80</v>
      </c>
      <c r="C606" s="2"/>
      <c r="D606" s="2"/>
      <c r="E606" s="2"/>
      <c r="F606" s="2"/>
      <c r="H606" s="2"/>
      <c r="I606" s="2" t="s">
        <v>99</v>
      </c>
      <c r="J606" s="2" t="s">
        <v>813</v>
      </c>
      <c r="K606" s="2" t="s">
        <v>99</v>
      </c>
      <c r="L606" s="2">
        <f>J606/B606</f>
        <v>0.80625000000000002</v>
      </c>
    </row>
    <row r="607" spans="1:12">
      <c r="A607">
        <v>20041210</v>
      </c>
      <c r="B607" s="24" t="s">
        <v>33</v>
      </c>
      <c r="C607" s="2"/>
      <c r="D607" s="2"/>
      <c r="E607" s="2"/>
      <c r="F607" s="2"/>
      <c r="H607" s="2"/>
      <c r="I607" s="2"/>
      <c r="J607" s="2"/>
      <c r="K607" s="2"/>
    </row>
    <row r="608" spans="1:12">
      <c r="A608">
        <v>20041211</v>
      </c>
      <c r="B608" s="24" t="s">
        <v>33</v>
      </c>
      <c r="C608" s="2"/>
      <c r="D608" s="2"/>
      <c r="E608" s="2"/>
      <c r="F608" s="2"/>
      <c r="H608" s="2"/>
      <c r="I608" s="2"/>
      <c r="J608" s="2"/>
      <c r="K608" s="2"/>
    </row>
    <row r="609" spans="1:12">
      <c r="A609">
        <v>20041212</v>
      </c>
      <c r="B609" s="24" t="s">
        <v>33</v>
      </c>
      <c r="C609" s="2"/>
      <c r="D609" s="2"/>
      <c r="E609" s="2"/>
      <c r="F609" s="2"/>
      <c r="H609" s="2"/>
      <c r="I609" s="2"/>
      <c r="J609" s="2"/>
      <c r="K609" s="2"/>
    </row>
    <row r="610" spans="1:12">
      <c r="A610">
        <v>20041213</v>
      </c>
      <c r="B610" s="24" t="s">
        <v>33</v>
      </c>
      <c r="C610" s="2"/>
      <c r="D610" s="2"/>
      <c r="E610" s="2"/>
      <c r="F610" s="2"/>
      <c r="H610" s="2"/>
      <c r="I610" s="2"/>
      <c r="J610" s="2"/>
      <c r="K610" s="2"/>
    </row>
    <row r="611" spans="1:12">
      <c r="A611">
        <v>20041214</v>
      </c>
      <c r="B611" s="24" t="s">
        <v>33</v>
      </c>
      <c r="C611" s="2"/>
      <c r="D611" s="2"/>
      <c r="E611" s="2"/>
      <c r="F611" s="2"/>
      <c r="H611" s="2"/>
      <c r="I611" s="2"/>
      <c r="J611" s="2"/>
      <c r="K611" s="2"/>
    </row>
    <row r="612" spans="1:12">
      <c r="H612" s="2"/>
      <c r="J612" s="2"/>
      <c r="K612" s="2"/>
    </row>
    <row r="613" spans="1:12">
      <c r="A613">
        <v>20050117</v>
      </c>
      <c r="B613" s="25" t="s">
        <v>33</v>
      </c>
      <c r="C613" s="24" t="s">
        <v>33</v>
      </c>
      <c r="D613" s="2"/>
      <c r="E613" s="2"/>
      <c r="F613" s="3"/>
      <c r="G613" s="3"/>
      <c r="H613" s="2"/>
      <c r="I613" s="2" t="s">
        <v>17</v>
      </c>
      <c r="J613" s="2"/>
      <c r="K613" s="2"/>
    </row>
    <row r="614" spans="1:12">
      <c r="A614">
        <v>20050119</v>
      </c>
      <c r="B614" s="24" t="s">
        <v>33</v>
      </c>
      <c r="C614" s="24" t="s">
        <v>33</v>
      </c>
      <c r="D614" s="2"/>
      <c r="G614" s="3"/>
      <c r="H614" s="2"/>
      <c r="I614" s="2"/>
      <c r="J614" s="2"/>
      <c r="K614" s="2"/>
    </row>
    <row r="615" spans="1:12">
      <c r="A615">
        <v>20050120</v>
      </c>
      <c r="B615" s="24" t="s">
        <v>33</v>
      </c>
      <c r="C615" s="24" t="s">
        <v>33</v>
      </c>
      <c r="D615" s="2"/>
      <c r="G615" s="3"/>
      <c r="H615" s="2"/>
      <c r="I615" s="2" t="s">
        <v>19</v>
      </c>
      <c r="J615" s="2"/>
      <c r="K615" s="2"/>
    </row>
    <row r="616" spans="1:12">
      <c r="A616">
        <v>20050329</v>
      </c>
      <c r="B616" s="2" t="s">
        <v>80</v>
      </c>
      <c r="C616" s="2"/>
      <c r="D616" s="2"/>
      <c r="G616" s="3"/>
      <c r="H616" s="2"/>
      <c r="I616" s="2"/>
      <c r="J616" s="2" t="s">
        <v>901</v>
      </c>
      <c r="K616" s="2"/>
      <c r="L616" s="2">
        <f>J616/B616</f>
        <v>0.90416666666666667</v>
      </c>
    </row>
    <row r="617" spans="1:12">
      <c r="A617">
        <v>20050330</v>
      </c>
      <c r="B617" s="2" t="s">
        <v>95</v>
      </c>
      <c r="C617" s="2"/>
      <c r="D617" s="2"/>
      <c r="E617" s="2"/>
      <c r="F617" s="2"/>
      <c r="G617" s="3"/>
      <c r="H617" s="2"/>
      <c r="I617" s="2"/>
      <c r="J617" s="2" t="s">
        <v>816</v>
      </c>
      <c r="K617" s="2"/>
      <c r="L617" s="2">
        <f t="shared" ref="L617:L619" si="27">J617/B617</f>
        <v>0.92068965517241375</v>
      </c>
    </row>
    <row r="618" spans="1:12">
      <c r="A618">
        <v>20050331</v>
      </c>
      <c r="B618" s="2" t="s">
        <v>87</v>
      </c>
      <c r="C618" s="2"/>
      <c r="D618" s="2"/>
      <c r="E618" s="2"/>
      <c r="G618" s="3"/>
      <c r="H618" s="2"/>
      <c r="I618" s="2"/>
      <c r="J618" s="2" t="s">
        <v>91</v>
      </c>
      <c r="K618" s="2"/>
      <c r="L618" s="2">
        <f t="shared" si="27"/>
        <v>0.89193548387096766</v>
      </c>
    </row>
    <row r="619" spans="1:12">
      <c r="A619">
        <v>20050401</v>
      </c>
      <c r="B619" s="2" t="s">
        <v>100</v>
      </c>
      <c r="C619" s="2"/>
      <c r="D619" s="2"/>
      <c r="G619" s="3"/>
      <c r="H619" s="2"/>
      <c r="I619" s="2"/>
      <c r="J619" s="2" t="s">
        <v>812</v>
      </c>
      <c r="K619" s="2"/>
      <c r="L619" s="2">
        <f t="shared" si="27"/>
        <v>0.93404255319148932</v>
      </c>
    </row>
    <row r="620" spans="1:12">
      <c r="A620">
        <v>20050402</v>
      </c>
      <c r="B620" s="2" t="s">
        <v>101</v>
      </c>
      <c r="C620" s="2" t="s">
        <v>102</v>
      </c>
      <c r="D620" s="2" t="s">
        <v>50</v>
      </c>
      <c r="E620" s="2" t="s">
        <v>103</v>
      </c>
      <c r="G620" s="3"/>
      <c r="H620" s="2"/>
      <c r="I620" s="2"/>
      <c r="J620" s="2" t="s">
        <v>35</v>
      </c>
      <c r="K620" s="2"/>
      <c r="L620" s="2">
        <f>J620/C620</f>
        <v>0.98076923076923073</v>
      </c>
    </row>
    <row r="621" spans="1:12">
      <c r="A621">
        <v>20050406</v>
      </c>
      <c r="B621" s="2"/>
      <c r="C621" s="2" t="s">
        <v>85</v>
      </c>
      <c r="D621" s="2" t="s">
        <v>17</v>
      </c>
      <c r="E621" s="2" t="s">
        <v>104</v>
      </c>
      <c r="F621" s="2"/>
      <c r="G621" s="3"/>
      <c r="H621" s="2"/>
      <c r="I621" s="2"/>
      <c r="J621" s="2" t="s">
        <v>821</v>
      </c>
      <c r="K621" s="2"/>
      <c r="L621" s="2">
        <f>J621/C621</f>
        <v>0.97678571428571437</v>
      </c>
    </row>
    <row r="622" spans="1:12">
      <c r="A622">
        <v>20050412</v>
      </c>
      <c r="B622" s="2" t="s">
        <v>41</v>
      </c>
      <c r="C622" s="2"/>
      <c r="D622" s="2"/>
      <c r="E622" s="2"/>
      <c r="F622" s="2"/>
      <c r="G622" s="3"/>
      <c r="H622" s="2"/>
      <c r="I622" s="2"/>
      <c r="J622" s="2" t="s">
        <v>790</v>
      </c>
      <c r="K622" s="2"/>
      <c r="L622" s="2">
        <f>J622/B622</f>
        <v>0.90217391304347827</v>
      </c>
    </row>
    <row r="623" spans="1:12">
      <c r="A623">
        <v>20050627</v>
      </c>
      <c r="B623" s="2" t="s">
        <v>32</v>
      </c>
      <c r="C623" s="2"/>
      <c r="D623" s="2"/>
      <c r="E623" s="2"/>
      <c r="F623" s="2"/>
      <c r="G623" s="3"/>
      <c r="H623" s="2"/>
      <c r="I623" s="2"/>
      <c r="J623" s="2" t="s">
        <v>41</v>
      </c>
      <c r="K623" s="2" t="s">
        <v>529</v>
      </c>
      <c r="L623" s="2">
        <f t="shared" ref="L623:L629" si="28">J623/B623</f>
        <v>0.93877551020408168</v>
      </c>
    </row>
    <row r="624" spans="1:12">
      <c r="A624">
        <v>20050628</v>
      </c>
      <c r="B624" s="2" t="s">
        <v>102</v>
      </c>
      <c r="C624" s="2"/>
      <c r="D624" s="2"/>
      <c r="E624" s="2"/>
      <c r="F624" s="2"/>
      <c r="H624" s="2"/>
      <c r="I624" s="2"/>
      <c r="J624" s="2" t="s">
        <v>115</v>
      </c>
      <c r="K624" s="2" t="s">
        <v>858</v>
      </c>
      <c r="L624" s="2">
        <f t="shared" si="28"/>
        <v>0.77884615384615385</v>
      </c>
    </row>
    <row r="625" spans="1:12">
      <c r="A625">
        <v>20050727</v>
      </c>
      <c r="B625" s="2" t="s">
        <v>102</v>
      </c>
      <c r="C625" s="2"/>
      <c r="D625" s="2"/>
      <c r="E625" s="2"/>
      <c r="F625" s="2"/>
      <c r="G625" s="3"/>
      <c r="H625" s="2"/>
      <c r="I625" s="2"/>
      <c r="J625" s="2" t="s">
        <v>789</v>
      </c>
      <c r="K625" s="2"/>
      <c r="L625" s="2">
        <f t="shared" si="28"/>
        <v>0.82499999999999996</v>
      </c>
    </row>
    <row r="626" spans="1:12">
      <c r="A626">
        <v>20050906</v>
      </c>
      <c r="B626" s="2" t="s">
        <v>32</v>
      </c>
      <c r="C626" s="2"/>
      <c r="D626" s="2"/>
      <c r="E626" s="2"/>
      <c r="F626" s="2"/>
      <c r="H626" s="2"/>
      <c r="I626" s="2"/>
      <c r="J626" s="2" t="s">
        <v>785</v>
      </c>
      <c r="K626" s="2" t="s">
        <v>803</v>
      </c>
      <c r="L626" s="2">
        <f t="shared" si="28"/>
        <v>0.76326530612244892</v>
      </c>
    </row>
    <row r="627" spans="1:12">
      <c r="A627">
        <v>20050907</v>
      </c>
      <c r="B627" s="2" t="s">
        <v>80</v>
      </c>
      <c r="C627" s="2"/>
      <c r="D627" s="2"/>
      <c r="E627" s="2"/>
      <c r="F627" s="2"/>
      <c r="H627" s="2"/>
      <c r="I627" s="2"/>
      <c r="J627" s="2" t="s">
        <v>115</v>
      </c>
      <c r="K627" s="2" t="s">
        <v>739</v>
      </c>
      <c r="L627" s="2">
        <f t="shared" si="28"/>
        <v>0.84375</v>
      </c>
    </row>
    <row r="628" spans="1:12">
      <c r="A628">
        <v>20050908</v>
      </c>
      <c r="B628" s="2" t="s">
        <v>74</v>
      </c>
      <c r="C628" s="2"/>
      <c r="D628" s="2"/>
      <c r="E628" s="2"/>
      <c r="F628" s="2"/>
      <c r="H628" s="2"/>
      <c r="I628" s="2"/>
      <c r="J628" s="2" t="s">
        <v>820</v>
      </c>
      <c r="K628" s="2"/>
      <c r="L628" s="2">
        <f t="shared" si="28"/>
        <v>0.87457627118644066</v>
      </c>
    </row>
    <row r="629" spans="1:12">
      <c r="A629">
        <v>20050909</v>
      </c>
      <c r="B629" s="2" t="s">
        <v>80</v>
      </c>
      <c r="C629" s="2"/>
      <c r="D629" s="2"/>
      <c r="E629" s="2"/>
      <c r="F629" s="2"/>
      <c r="H629" s="2"/>
      <c r="I629" s="2"/>
      <c r="J629" s="2" t="s">
        <v>900</v>
      </c>
      <c r="K629" s="2"/>
      <c r="L629" s="2">
        <f t="shared" si="28"/>
        <v>0.94791666666666663</v>
      </c>
    </row>
    <row r="630" spans="1:12">
      <c r="A630">
        <v>20050910</v>
      </c>
      <c r="B630" s="24" t="s">
        <v>33</v>
      </c>
      <c r="C630" s="24" t="s">
        <v>33</v>
      </c>
      <c r="D630" s="2"/>
      <c r="E630" s="2"/>
      <c r="F630" s="2"/>
      <c r="G630" s="3"/>
      <c r="H630" s="2"/>
      <c r="I630" s="2"/>
      <c r="J630" s="2" t="s">
        <v>901</v>
      </c>
      <c r="K630" s="2"/>
    </row>
    <row r="631" spans="1:12">
      <c r="A631">
        <v>20050911</v>
      </c>
      <c r="B631" s="24" t="s">
        <v>33</v>
      </c>
      <c r="C631" s="24" t="s">
        <v>33</v>
      </c>
      <c r="D631" s="2"/>
      <c r="E631" s="2"/>
      <c r="F631" s="2"/>
      <c r="G631" s="3"/>
      <c r="H631" s="2"/>
      <c r="I631" s="2"/>
      <c r="J631" s="2" t="s">
        <v>776</v>
      </c>
      <c r="K631" s="2"/>
    </row>
    <row r="632" spans="1:12">
      <c r="A632">
        <v>20050912</v>
      </c>
      <c r="B632" s="24" t="s">
        <v>33</v>
      </c>
      <c r="C632" s="24" t="s">
        <v>33</v>
      </c>
      <c r="D632" s="2"/>
      <c r="E632" s="2"/>
      <c r="F632" s="2"/>
      <c r="G632" s="3"/>
      <c r="H632" s="2"/>
      <c r="I632" s="2"/>
      <c r="J632" s="2"/>
      <c r="K632" s="2"/>
    </row>
    <row r="633" spans="1:12">
      <c r="A633">
        <v>20050913</v>
      </c>
      <c r="B633" s="24" t="s">
        <v>33</v>
      </c>
      <c r="C633" s="2" t="s">
        <v>105</v>
      </c>
      <c r="D633" s="2" t="s">
        <v>106</v>
      </c>
      <c r="E633" s="2" t="s">
        <v>105</v>
      </c>
      <c r="F633" s="2"/>
      <c r="G633" s="3"/>
      <c r="H633" s="2"/>
      <c r="I633" s="2"/>
      <c r="J633" s="2" t="s">
        <v>902</v>
      </c>
      <c r="K633" s="2"/>
      <c r="L633" s="2">
        <f>J633/C633</f>
        <v>0.88461538461538458</v>
      </c>
    </row>
    <row r="634" spans="1:12">
      <c r="A634">
        <v>20050914</v>
      </c>
      <c r="B634" s="24" t="s">
        <v>33</v>
      </c>
      <c r="C634" s="24" t="s">
        <v>33</v>
      </c>
      <c r="D634" s="2"/>
      <c r="E634" s="2"/>
      <c r="F634" s="2"/>
      <c r="G634" s="4"/>
      <c r="H634" s="2"/>
      <c r="I634" s="2"/>
      <c r="J634" s="2"/>
      <c r="K634" s="2"/>
    </row>
    <row r="635" spans="1:12">
      <c r="A635">
        <v>20050915</v>
      </c>
      <c r="B635" s="24" t="s">
        <v>33</v>
      </c>
      <c r="C635" s="24" t="s">
        <v>33</v>
      </c>
      <c r="D635" s="2"/>
      <c r="E635" s="2"/>
      <c r="F635" s="2"/>
      <c r="G635" s="4"/>
      <c r="I635" s="2"/>
      <c r="J635" s="2"/>
      <c r="K635" s="2"/>
    </row>
    <row r="636" spans="1:12">
      <c r="A636">
        <v>20050916</v>
      </c>
      <c r="B636" s="2" t="s">
        <v>81</v>
      </c>
      <c r="C636" s="2"/>
      <c r="D636" s="2"/>
      <c r="E636" s="2"/>
      <c r="F636" s="2"/>
      <c r="H636" s="2"/>
      <c r="I636" s="2"/>
      <c r="J636" s="2" t="s">
        <v>785</v>
      </c>
      <c r="K636" s="2"/>
      <c r="L636" s="2">
        <f>J636/B636</f>
        <v>0.86976744186046506</v>
      </c>
    </row>
    <row r="637" spans="1:12">
      <c r="A637">
        <v>20050917</v>
      </c>
      <c r="B637" s="2" t="s">
        <v>41</v>
      </c>
      <c r="C637" s="2"/>
      <c r="D637" s="2"/>
      <c r="E637" s="2"/>
      <c r="F637" s="2"/>
      <c r="H637" s="2"/>
      <c r="I637" s="2"/>
      <c r="J637" s="2" t="s">
        <v>901</v>
      </c>
      <c r="K637" s="2"/>
      <c r="L637" s="2">
        <f>J637/B637</f>
        <v>0.94347826086956521</v>
      </c>
    </row>
    <row r="638" spans="1:12">
      <c r="A638">
        <v>20050918</v>
      </c>
      <c r="B638" s="24" t="s">
        <v>33</v>
      </c>
      <c r="C638" s="2" t="s">
        <v>35</v>
      </c>
      <c r="D638" s="2" t="s">
        <v>75</v>
      </c>
      <c r="E638" s="2" t="s">
        <v>35</v>
      </c>
      <c r="F638" s="2"/>
      <c r="H638" s="2"/>
      <c r="I638" s="2"/>
      <c r="J638" s="2" t="s">
        <v>798</v>
      </c>
      <c r="K638" s="2"/>
      <c r="L638" s="2">
        <f>J638/C638</f>
        <v>0.87058823529411766</v>
      </c>
    </row>
    <row r="639" spans="1:12">
      <c r="A639">
        <v>20050919</v>
      </c>
      <c r="B639" s="2" t="s">
        <v>44</v>
      </c>
      <c r="C639" s="2"/>
      <c r="D639" s="2"/>
      <c r="E639" s="2"/>
      <c r="F639" s="2"/>
      <c r="H639" s="2"/>
      <c r="I639" s="2"/>
      <c r="J639" s="2" t="s">
        <v>884</v>
      </c>
      <c r="K639" s="2"/>
      <c r="L639" s="2">
        <f>J639/B639</f>
        <v>0.95094339622641511</v>
      </c>
    </row>
    <row r="640" spans="1:12">
      <c r="A640">
        <v>20050920</v>
      </c>
      <c r="B640" s="2" t="s">
        <v>107</v>
      </c>
      <c r="C640" s="2" t="s">
        <v>9</v>
      </c>
      <c r="D640" s="2" t="s">
        <v>108</v>
      </c>
      <c r="E640" s="2" t="s">
        <v>109</v>
      </c>
      <c r="F640" s="2"/>
      <c r="H640" s="2"/>
      <c r="I640" s="2"/>
      <c r="J640" s="2" t="s">
        <v>823</v>
      </c>
      <c r="K640" s="2"/>
      <c r="L640" s="2">
        <f>J640/C640</f>
        <v>0.9018518518518519</v>
      </c>
    </row>
    <row r="641" spans="1:12">
      <c r="A641">
        <v>20050922</v>
      </c>
      <c r="B641" s="2" t="s">
        <v>62</v>
      </c>
      <c r="C641" s="2" t="s">
        <v>35</v>
      </c>
      <c r="D641" s="2" t="s">
        <v>110</v>
      </c>
      <c r="E641" s="2" t="s">
        <v>111</v>
      </c>
      <c r="F641" s="2"/>
      <c r="H641" s="2"/>
      <c r="I641" s="2"/>
      <c r="J641" s="2" t="s">
        <v>474</v>
      </c>
      <c r="K641" s="2"/>
      <c r="L641" s="2">
        <f>J641/C641</f>
        <v>0.91176470588235292</v>
      </c>
    </row>
    <row r="642" spans="1:12">
      <c r="A642">
        <v>20050923</v>
      </c>
      <c r="B642" s="2" t="s">
        <v>45</v>
      </c>
      <c r="C642" s="2"/>
      <c r="D642" s="2"/>
      <c r="E642" s="2"/>
      <c r="F642" s="2"/>
      <c r="H642" s="2"/>
      <c r="I642" s="2"/>
      <c r="J642" s="2" t="s">
        <v>825</v>
      </c>
      <c r="K642" s="2"/>
      <c r="L642" s="2">
        <f>J642/B642</f>
        <v>0.87543859649122802</v>
      </c>
    </row>
    <row r="643" spans="1:12">
      <c r="A643">
        <v>20050924</v>
      </c>
      <c r="B643" s="2" t="s">
        <v>102</v>
      </c>
      <c r="C643" s="2"/>
      <c r="D643" s="2"/>
      <c r="E643" s="2"/>
      <c r="F643" s="2"/>
      <c r="H643" s="2"/>
      <c r="I643" s="2"/>
      <c r="J643" s="2" t="s">
        <v>474</v>
      </c>
      <c r="K643" s="2"/>
      <c r="L643" s="2">
        <f t="shared" ref="L643:L649" si="29">J643/B643</f>
        <v>0.89423076923076927</v>
      </c>
    </row>
    <row r="644" spans="1:12">
      <c r="A644">
        <v>20050925</v>
      </c>
      <c r="B644" s="2" t="s">
        <v>95</v>
      </c>
      <c r="C644" s="2"/>
      <c r="D644" s="2"/>
      <c r="E644" s="2"/>
      <c r="F644" s="2"/>
      <c r="H644" s="1"/>
      <c r="I644" s="2"/>
      <c r="J644" s="2" t="s">
        <v>820</v>
      </c>
      <c r="K644" s="2"/>
      <c r="L644" s="2">
        <f t="shared" si="29"/>
        <v>0.8896551724137931</v>
      </c>
    </row>
    <row r="645" spans="1:12">
      <c r="A645">
        <v>20050926</v>
      </c>
      <c r="B645" s="2" t="s">
        <v>44</v>
      </c>
      <c r="C645" s="2"/>
      <c r="D645" s="2"/>
      <c r="E645" s="2"/>
      <c r="F645" s="2"/>
      <c r="H645" s="2"/>
      <c r="I645" s="2"/>
      <c r="J645" s="2" t="s">
        <v>805</v>
      </c>
      <c r="K645" s="2"/>
      <c r="L645" s="2">
        <f t="shared" si="29"/>
        <v>0.88867924528301889</v>
      </c>
    </row>
    <row r="646" spans="1:12">
      <c r="A646">
        <v>20050927</v>
      </c>
      <c r="B646" s="2" t="s">
        <v>30</v>
      </c>
      <c r="C646" s="2"/>
      <c r="D646" s="2"/>
      <c r="E646" s="2"/>
      <c r="F646" s="2"/>
      <c r="H646" s="2"/>
      <c r="I646" s="2"/>
      <c r="J646" s="2" t="s">
        <v>801</v>
      </c>
      <c r="K646" s="2"/>
      <c r="L646" s="2">
        <f t="shared" si="29"/>
        <v>0.93111111111111111</v>
      </c>
    </row>
    <row r="647" spans="1:12">
      <c r="A647">
        <v>20050928</v>
      </c>
      <c r="B647" s="2" t="s">
        <v>32</v>
      </c>
      <c r="C647" s="2"/>
      <c r="D647" s="2"/>
      <c r="E647" s="2"/>
      <c r="F647" s="2"/>
      <c r="H647" s="2"/>
      <c r="I647" s="2"/>
      <c r="J647" s="2" t="s">
        <v>39</v>
      </c>
      <c r="K647" s="2" t="s">
        <v>903</v>
      </c>
      <c r="L647" s="2">
        <f t="shared" si="29"/>
        <v>0.83673469387755106</v>
      </c>
    </row>
    <row r="648" spans="1:12">
      <c r="A648">
        <v>20050929</v>
      </c>
      <c r="B648" s="2" t="s">
        <v>80</v>
      </c>
      <c r="C648" s="2"/>
      <c r="D648" s="2"/>
      <c r="E648" s="2"/>
      <c r="F648" s="2"/>
      <c r="H648" s="2"/>
      <c r="I648" s="2"/>
      <c r="J648" s="2" t="s">
        <v>125</v>
      </c>
      <c r="K648" s="2"/>
      <c r="L648" s="2">
        <f t="shared" si="29"/>
        <v>0.875</v>
      </c>
    </row>
    <row r="649" spans="1:12">
      <c r="A649">
        <v>20051007</v>
      </c>
      <c r="B649" s="2" t="s">
        <v>35</v>
      </c>
      <c r="C649" s="2"/>
      <c r="D649" s="2"/>
      <c r="E649" s="2"/>
      <c r="F649" s="2"/>
      <c r="H649" s="2"/>
      <c r="I649" s="2"/>
      <c r="J649" s="2" t="s">
        <v>855</v>
      </c>
      <c r="K649" s="2" t="s">
        <v>904</v>
      </c>
      <c r="L649" s="2">
        <f t="shared" si="29"/>
        <v>0.5490196078431373</v>
      </c>
    </row>
    <row r="650" spans="1:12">
      <c r="A650">
        <v>20051028</v>
      </c>
      <c r="B650" s="2"/>
      <c r="C650" s="2" t="s">
        <v>95</v>
      </c>
      <c r="D650" s="2" t="s">
        <v>17</v>
      </c>
      <c r="E650" s="2" t="s">
        <v>112</v>
      </c>
      <c r="F650" s="2"/>
      <c r="H650" s="2"/>
      <c r="I650" s="2" t="s">
        <v>113</v>
      </c>
      <c r="J650" s="2" t="s">
        <v>825</v>
      </c>
      <c r="K650" s="2" t="s">
        <v>905</v>
      </c>
      <c r="L650" s="2">
        <f>J650/C650</f>
        <v>0.8603448275862069</v>
      </c>
    </row>
    <row r="651" spans="1:12">
      <c r="A651">
        <v>20051031</v>
      </c>
      <c r="B651" s="2" t="s">
        <v>37</v>
      </c>
      <c r="C651" s="2"/>
      <c r="D651" s="2"/>
      <c r="E651" s="2"/>
      <c r="F651" s="2"/>
      <c r="H651" s="2"/>
      <c r="I651" s="2"/>
      <c r="J651" s="2" t="s">
        <v>891</v>
      </c>
      <c r="K651" s="2" t="s">
        <v>527</v>
      </c>
      <c r="L651" s="2">
        <f>J651/B651</f>
        <v>0.6963636363636363</v>
      </c>
    </row>
    <row r="652" spans="1:12">
      <c r="A652">
        <v>20051104</v>
      </c>
      <c r="B652" s="2" t="s">
        <v>35</v>
      </c>
      <c r="C652" s="2"/>
      <c r="D652" s="2"/>
      <c r="E652" s="2"/>
      <c r="F652" s="2"/>
      <c r="H652" s="2"/>
      <c r="I652" s="2"/>
      <c r="J652" s="2" t="s">
        <v>793</v>
      </c>
      <c r="K652" s="2" t="s">
        <v>906</v>
      </c>
      <c r="L652" s="2">
        <f t="shared" ref="L652:L653" si="30">J652/B652</f>
        <v>0.70000000000000007</v>
      </c>
    </row>
    <row r="653" spans="1:12">
      <c r="A653">
        <v>20051105</v>
      </c>
      <c r="B653" s="2" t="s">
        <v>63</v>
      </c>
      <c r="C653" s="2"/>
      <c r="D653" s="2"/>
      <c r="E653" s="2"/>
      <c r="F653" s="2"/>
      <c r="H653" s="2"/>
      <c r="I653" s="2"/>
      <c r="J653" s="2" t="s">
        <v>807</v>
      </c>
      <c r="K653" s="2" t="s">
        <v>527</v>
      </c>
      <c r="L653" s="2">
        <f t="shared" si="30"/>
        <v>0.88863636363636367</v>
      </c>
    </row>
    <row r="654" spans="1:12">
      <c r="H654" s="2"/>
      <c r="J654" s="2"/>
      <c r="K654" s="2"/>
    </row>
    <row r="655" spans="1:12">
      <c r="A655">
        <v>20060221</v>
      </c>
      <c r="B655" s="25" t="s">
        <v>33</v>
      </c>
      <c r="C655" s="2" t="s">
        <v>39</v>
      </c>
      <c r="D655" s="2" t="s">
        <v>114</v>
      </c>
      <c r="E655" s="2" t="s">
        <v>115</v>
      </c>
      <c r="F655" s="3"/>
      <c r="G655" s="3"/>
      <c r="H655" s="2"/>
      <c r="J655" s="2"/>
      <c r="K655" s="2"/>
    </row>
    <row r="656" spans="1:12">
      <c r="A656">
        <v>20060306</v>
      </c>
      <c r="B656" s="2" t="s">
        <v>37</v>
      </c>
      <c r="C656" s="2"/>
      <c r="D656" s="2"/>
      <c r="G656" s="3"/>
      <c r="H656" s="2"/>
      <c r="J656" s="2" t="s">
        <v>41</v>
      </c>
      <c r="K656" s="2"/>
      <c r="L656" s="2">
        <f>J656/B656</f>
        <v>0.83636363636363631</v>
      </c>
    </row>
    <row r="657" spans="1:12">
      <c r="A657">
        <v>20060307</v>
      </c>
      <c r="B657" s="2" t="s">
        <v>71</v>
      </c>
      <c r="C657" s="2"/>
      <c r="D657" s="2"/>
      <c r="G657" s="3"/>
      <c r="H657" s="2"/>
      <c r="J657" s="2" t="s">
        <v>888</v>
      </c>
      <c r="K657" s="2"/>
      <c r="L657" s="2">
        <f>J657/B657</f>
        <v>0.88249999999999995</v>
      </c>
    </row>
    <row r="658" spans="1:12">
      <c r="A658">
        <v>20060308</v>
      </c>
      <c r="B658" s="2" t="s">
        <v>116</v>
      </c>
      <c r="C658" s="2" t="s">
        <v>39</v>
      </c>
      <c r="D658" s="2" t="s">
        <v>50</v>
      </c>
      <c r="E658" s="2" t="s">
        <v>117</v>
      </c>
      <c r="G658" s="3"/>
      <c r="H658" s="2"/>
      <c r="J658" s="2" t="s">
        <v>813</v>
      </c>
      <c r="K658" s="2"/>
      <c r="L658" s="2">
        <f>J658/C658</f>
        <v>0.94390243902439031</v>
      </c>
    </row>
    <row r="659" spans="1:12">
      <c r="A659">
        <v>20060309</v>
      </c>
      <c r="B659" s="2" t="s">
        <v>81</v>
      </c>
      <c r="C659" s="2"/>
      <c r="D659" s="2"/>
      <c r="E659" s="2"/>
      <c r="F659" s="2"/>
      <c r="G659" s="3"/>
      <c r="H659" s="2"/>
      <c r="I659" s="5"/>
      <c r="J659" s="2" t="s">
        <v>786</v>
      </c>
      <c r="K659" s="2"/>
      <c r="L659" s="2">
        <f>J659/B659</f>
        <v>0.92093023255813955</v>
      </c>
    </row>
    <row r="660" spans="1:12">
      <c r="A660">
        <v>20060310</v>
      </c>
      <c r="B660" s="2" t="s">
        <v>81</v>
      </c>
      <c r="C660" s="2"/>
      <c r="D660" s="2"/>
      <c r="E660" s="2"/>
      <c r="G660" s="3"/>
      <c r="H660" s="2"/>
      <c r="J660" s="2" t="s">
        <v>794</v>
      </c>
      <c r="K660" s="2"/>
      <c r="L660" s="2">
        <f t="shared" ref="L660:L667" si="31">J660/B660</f>
        <v>0.98604651162790691</v>
      </c>
    </row>
    <row r="661" spans="1:12">
      <c r="A661">
        <v>20060313</v>
      </c>
      <c r="B661" s="2" t="s">
        <v>63</v>
      </c>
      <c r="C661" s="2"/>
      <c r="D661" s="2"/>
      <c r="E661" s="2"/>
      <c r="G661" s="3"/>
      <c r="H661" s="2"/>
      <c r="J661" s="2" t="s">
        <v>795</v>
      </c>
      <c r="K661" s="2"/>
      <c r="L661" s="2">
        <f t="shared" si="31"/>
        <v>0.85909090909090902</v>
      </c>
    </row>
    <row r="662" spans="1:12">
      <c r="A662">
        <v>20060314</v>
      </c>
      <c r="B662" s="2" t="s">
        <v>100</v>
      </c>
      <c r="C662" s="2"/>
      <c r="D662" s="2"/>
      <c r="E662" s="2"/>
      <c r="G662" s="3"/>
      <c r="H662" s="2"/>
      <c r="J662" s="2" t="s">
        <v>789</v>
      </c>
      <c r="K662" s="2"/>
      <c r="L662" s="2">
        <f t="shared" si="31"/>
        <v>0.91276595744680844</v>
      </c>
    </row>
    <row r="663" spans="1:12">
      <c r="A663">
        <v>20060315</v>
      </c>
      <c r="B663" s="2" t="s">
        <v>44</v>
      </c>
      <c r="C663" s="2"/>
      <c r="D663" s="2"/>
      <c r="E663" s="2"/>
      <c r="F663" s="2"/>
      <c r="G663" s="3"/>
      <c r="H663" s="2"/>
      <c r="J663" s="2" t="s">
        <v>815</v>
      </c>
      <c r="K663" s="2"/>
      <c r="L663" s="2">
        <f t="shared" si="31"/>
        <v>0.84716981132075464</v>
      </c>
    </row>
    <row r="664" spans="1:12">
      <c r="A664">
        <v>20060316</v>
      </c>
      <c r="B664" s="2" t="s">
        <v>80</v>
      </c>
      <c r="C664" s="2"/>
      <c r="D664" s="2"/>
      <c r="E664" s="2"/>
      <c r="F664" s="2"/>
      <c r="G664" s="3"/>
      <c r="H664" s="2"/>
      <c r="J664" s="2" t="s">
        <v>790</v>
      </c>
      <c r="K664" s="2"/>
      <c r="L664" s="2">
        <f t="shared" si="31"/>
        <v>0.86458333333333337</v>
      </c>
    </row>
    <row r="665" spans="1:12">
      <c r="A665">
        <v>20060317</v>
      </c>
      <c r="B665" s="2" t="s">
        <v>31</v>
      </c>
      <c r="C665" s="2"/>
      <c r="D665" s="2"/>
      <c r="E665" s="2"/>
      <c r="F665" s="2"/>
      <c r="G665" s="3"/>
      <c r="H665" s="2"/>
      <c r="J665" s="2" t="s">
        <v>775</v>
      </c>
      <c r="K665" s="2"/>
      <c r="L665" s="2">
        <f t="shared" si="31"/>
        <v>0.53600000000000003</v>
      </c>
    </row>
    <row r="666" spans="1:12">
      <c r="A666">
        <v>20060320</v>
      </c>
      <c r="B666" s="2" t="s">
        <v>118</v>
      </c>
      <c r="C666" s="2"/>
      <c r="D666" s="2"/>
      <c r="E666" s="2"/>
      <c r="F666" s="2"/>
      <c r="H666" s="2"/>
      <c r="J666" s="2" t="s">
        <v>907</v>
      </c>
      <c r="K666" s="2"/>
      <c r="L666" s="2">
        <f t="shared" si="31"/>
        <v>0.8891891891891891</v>
      </c>
    </row>
    <row r="667" spans="1:12">
      <c r="A667">
        <v>20060321</v>
      </c>
      <c r="B667" s="2" t="s">
        <v>119</v>
      </c>
      <c r="C667" s="2"/>
      <c r="D667" s="2"/>
      <c r="E667" s="2"/>
      <c r="F667" s="2"/>
      <c r="G667" s="3"/>
      <c r="H667" s="2"/>
      <c r="I667" s="5"/>
      <c r="J667" s="2" t="s">
        <v>788</v>
      </c>
      <c r="K667" s="2"/>
      <c r="L667" s="2">
        <f t="shared" si="31"/>
        <v>0.87631578947368416</v>
      </c>
    </row>
    <row r="668" spans="1:12">
      <c r="A668">
        <v>20060322</v>
      </c>
      <c r="B668" s="24" t="s">
        <v>33</v>
      </c>
      <c r="C668" s="2" t="s">
        <v>105</v>
      </c>
      <c r="D668" s="2" t="s">
        <v>120</v>
      </c>
      <c r="E668" s="2" t="s">
        <v>105</v>
      </c>
      <c r="F668" s="2"/>
      <c r="H668" s="2"/>
      <c r="J668" s="2" t="s">
        <v>894</v>
      </c>
      <c r="K668" s="2" t="s">
        <v>136</v>
      </c>
      <c r="L668" s="2">
        <f>J668/C668</f>
        <v>0.82564102564102571</v>
      </c>
    </row>
    <row r="669" spans="1:12">
      <c r="A669">
        <v>20060323</v>
      </c>
      <c r="B669" s="2" t="s">
        <v>63</v>
      </c>
      <c r="C669" s="2"/>
      <c r="D669" s="2"/>
      <c r="E669" s="2"/>
      <c r="F669" s="2"/>
      <c r="H669" s="2"/>
      <c r="J669" s="2" t="s">
        <v>891</v>
      </c>
      <c r="K669" s="2"/>
      <c r="L669" s="2">
        <f>J669/B669</f>
        <v>0.87045454545454537</v>
      </c>
    </row>
    <row r="670" spans="1:12">
      <c r="A670">
        <v>20060324</v>
      </c>
      <c r="B670" s="2" t="s">
        <v>121</v>
      </c>
      <c r="C670" s="2" t="s">
        <v>122</v>
      </c>
      <c r="D670" s="2" t="s">
        <v>123</v>
      </c>
      <c r="E670" s="2" t="s">
        <v>124</v>
      </c>
      <c r="F670" s="2"/>
      <c r="H670" s="2"/>
      <c r="J670" s="2" t="s">
        <v>793</v>
      </c>
      <c r="K670" s="2"/>
      <c r="L670" s="2">
        <f>J670/C670</f>
        <v>0.9916666666666667</v>
      </c>
    </row>
    <row r="671" spans="1:12">
      <c r="A671">
        <v>20060327</v>
      </c>
      <c r="B671" s="2" t="s">
        <v>125</v>
      </c>
      <c r="C671" s="2"/>
      <c r="D671" s="2"/>
      <c r="E671" s="2"/>
      <c r="F671" s="2"/>
      <c r="H671" s="2"/>
      <c r="J671" s="2" t="s">
        <v>813</v>
      </c>
      <c r="K671" s="2"/>
      <c r="L671" s="2">
        <f>J671/B671</f>
        <v>0.92142857142857149</v>
      </c>
    </row>
    <row r="672" spans="1:12">
      <c r="A672">
        <v>20060328</v>
      </c>
      <c r="B672" s="2" t="s">
        <v>30</v>
      </c>
      <c r="C672" s="2"/>
      <c r="D672" s="2"/>
      <c r="E672" s="2"/>
      <c r="F672" s="2"/>
      <c r="G672" s="3"/>
      <c r="H672" s="2"/>
      <c r="J672" s="2" t="s">
        <v>786</v>
      </c>
      <c r="K672" s="2"/>
      <c r="L672" s="2">
        <f t="shared" ref="L672:L678" si="32">J672/B672</f>
        <v>0.88</v>
      </c>
    </row>
    <row r="673" spans="1:12">
      <c r="A673">
        <v>20060329</v>
      </c>
      <c r="B673" s="2" t="s">
        <v>100</v>
      </c>
      <c r="C673" s="2"/>
      <c r="D673" s="2"/>
      <c r="E673" s="2"/>
      <c r="F673" s="2"/>
      <c r="G673" s="3"/>
      <c r="H673" s="2"/>
      <c r="J673" s="2" t="s">
        <v>801</v>
      </c>
      <c r="K673" s="2"/>
      <c r="L673" s="2">
        <f t="shared" si="32"/>
        <v>0.89148936170212767</v>
      </c>
    </row>
    <row r="674" spans="1:12">
      <c r="A674">
        <v>20060330</v>
      </c>
      <c r="B674" s="2" t="s">
        <v>32</v>
      </c>
      <c r="C674" s="2"/>
      <c r="D674" s="2"/>
      <c r="E674" s="2"/>
      <c r="F674" s="2"/>
      <c r="G674" s="3"/>
      <c r="H674" s="2"/>
      <c r="J674" s="2" t="s">
        <v>901</v>
      </c>
      <c r="K674" s="2"/>
      <c r="L674" s="2">
        <f t="shared" si="32"/>
        <v>0.88571428571428568</v>
      </c>
    </row>
    <row r="675" spans="1:12">
      <c r="A675">
        <v>20060331</v>
      </c>
      <c r="B675" s="2" t="s">
        <v>44</v>
      </c>
      <c r="C675" s="2"/>
      <c r="D675" s="2"/>
      <c r="E675" s="2"/>
      <c r="F675" s="2"/>
      <c r="G675" s="3"/>
      <c r="H675" s="2"/>
      <c r="J675" s="2" t="s">
        <v>877</v>
      </c>
      <c r="K675" s="2"/>
      <c r="L675" s="2">
        <f t="shared" si="32"/>
        <v>0.93018867924528292</v>
      </c>
    </row>
    <row r="676" spans="1:12">
      <c r="A676">
        <v>20060401</v>
      </c>
      <c r="B676" s="2" t="s">
        <v>32</v>
      </c>
      <c r="C676" s="2"/>
      <c r="D676" s="2"/>
      <c r="E676" s="2"/>
      <c r="F676" s="2"/>
      <c r="G676" s="4"/>
      <c r="H676" s="2"/>
      <c r="J676" s="2" t="s">
        <v>900</v>
      </c>
      <c r="K676" s="2"/>
      <c r="L676" s="2">
        <f t="shared" si="32"/>
        <v>0.9285714285714286</v>
      </c>
    </row>
    <row r="677" spans="1:12">
      <c r="A677">
        <v>20060402</v>
      </c>
      <c r="B677" s="2" t="s">
        <v>9</v>
      </c>
      <c r="C677" s="2"/>
      <c r="D677" s="2"/>
      <c r="E677" s="2"/>
      <c r="F677" s="2"/>
      <c r="G677" s="4"/>
      <c r="H677" s="2"/>
      <c r="J677" s="2" t="s">
        <v>791</v>
      </c>
      <c r="K677" s="2"/>
      <c r="L677" s="2">
        <f t="shared" si="32"/>
        <v>0.8925925925925926</v>
      </c>
    </row>
    <row r="678" spans="1:12">
      <c r="A678">
        <v>20060403</v>
      </c>
      <c r="B678" s="2" t="s">
        <v>31</v>
      </c>
      <c r="C678" s="2"/>
      <c r="D678" s="2"/>
      <c r="E678" s="2"/>
      <c r="F678" s="2"/>
      <c r="H678" s="2"/>
      <c r="J678" s="2" t="s">
        <v>789</v>
      </c>
      <c r="K678" s="2"/>
      <c r="L678" s="2">
        <f t="shared" si="32"/>
        <v>0.85799999999999998</v>
      </c>
    </row>
    <row r="679" spans="1:12">
      <c r="A679">
        <v>20060404</v>
      </c>
      <c r="B679" s="2" t="s">
        <v>101</v>
      </c>
      <c r="C679" s="2" t="s">
        <v>80</v>
      </c>
      <c r="D679" s="2" t="s">
        <v>126</v>
      </c>
      <c r="E679" s="2" t="s">
        <v>127</v>
      </c>
      <c r="F679" s="2"/>
      <c r="H679" s="2"/>
      <c r="J679" s="2" t="s">
        <v>823</v>
      </c>
      <c r="K679" s="2"/>
      <c r="L679" s="2">
        <f>J679/C679</f>
        <v>1.0145833333333334</v>
      </c>
    </row>
    <row r="680" spans="1:12">
      <c r="A680">
        <v>20060405</v>
      </c>
      <c r="B680" s="2" t="s">
        <v>39</v>
      </c>
      <c r="C680" s="2"/>
      <c r="D680" s="2"/>
      <c r="E680" s="2"/>
      <c r="F680" s="2"/>
      <c r="J680" s="2" t="s">
        <v>902</v>
      </c>
      <c r="K680" s="2"/>
      <c r="L680" s="2">
        <f>J680/B680</f>
        <v>0.84146341463414631</v>
      </c>
    </row>
    <row r="681" spans="1:12">
      <c r="A681">
        <v>20060406</v>
      </c>
      <c r="B681" s="2" t="s">
        <v>100</v>
      </c>
      <c r="C681" s="2"/>
      <c r="D681" s="2"/>
      <c r="E681" s="2"/>
      <c r="F681" s="2"/>
      <c r="H681" s="2"/>
      <c r="J681" s="2" t="s">
        <v>796</v>
      </c>
      <c r="K681" s="2"/>
      <c r="L681" s="2">
        <f t="shared" ref="L681:L688" si="33">J681/B681</f>
        <v>0.85319148936170219</v>
      </c>
    </row>
    <row r="682" spans="1:12">
      <c r="A682">
        <v>20060814</v>
      </c>
      <c r="B682" s="2" t="s">
        <v>32</v>
      </c>
      <c r="C682" s="2"/>
      <c r="D682" s="2"/>
      <c r="E682" s="2"/>
      <c r="F682" s="2"/>
      <c r="H682" s="2"/>
      <c r="J682" s="2" t="s">
        <v>35</v>
      </c>
      <c r="K682" s="2"/>
      <c r="L682" s="2">
        <f t="shared" si="33"/>
        <v>1.0408163265306123</v>
      </c>
    </row>
    <row r="683" spans="1:12">
      <c r="A683">
        <v>20060815</v>
      </c>
      <c r="B683" s="2" t="s">
        <v>80</v>
      </c>
      <c r="C683" s="2"/>
      <c r="D683" s="2"/>
      <c r="E683" s="2"/>
      <c r="F683" s="2"/>
      <c r="H683" s="2"/>
      <c r="J683" s="2" t="s">
        <v>793</v>
      </c>
      <c r="K683" s="2"/>
      <c r="L683" s="2">
        <f t="shared" si="33"/>
        <v>0.74375000000000002</v>
      </c>
    </row>
    <row r="684" spans="1:12">
      <c r="A684">
        <v>20060921</v>
      </c>
      <c r="B684" s="2" t="s">
        <v>35</v>
      </c>
      <c r="C684" s="2"/>
      <c r="D684" s="2"/>
      <c r="E684" s="2"/>
      <c r="F684" s="2"/>
      <c r="H684" s="2"/>
      <c r="I684" s="2" t="s">
        <v>8</v>
      </c>
      <c r="J684" s="2" t="s">
        <v>825</v>
      </c>
      <c r="K684" s="2" t="s">
        <v>8</v>
      </c>
      <c r="L684" s="2">
        <f t="shared" si="33"/>
        <v>0.97843137254901957</v>
      </c>
    </row>
    <row r="685" spans="1:12">
      <c r="A685">
        <v>20060922</v>
      </c>
      <c r="B685" s="2" t="s">
        <v>44</v>
      </c>
      <c r="C685" s="2"/>
      <c r="D685" s="2"/>
      <c r="E685" s="2"/>
      <c r="F685" s="2"/>
      <c r="H685" s="2"/>
      <c r="I685" s="2"/>
      <c r="J685" s="2" t="s">
        <v>658</v>
      </c>
      <c r="K685" s="2"/>
      <c r="L685" s="2">
        <f t="shared" si="33"/>
        <v>0.99622641509433962</v>
      </c>
    </row>
    <row r="686" spans="1:12">
      <c r="A686">
        <v>20060927</v>
      </c>
      <c r="B686" s="2" t="s">
        <v>81</v>
      </c>
      <c r="C686" s="2"/>
      <c r="D686" s="2"/>
      <c r="E686" s="2"/>
      <c r="F686" s="2"/>
      <c r="H686" s="2"/>
      <c r="I686" s="2" t="s">
        <v>128</v>
      </c>
      <c r="J686" s="2" t="s">
        <v>786</v>
      </c>
      <c r="K686" s="2"/>
      <c r="L686" s="2">
        <f t="shared" si="33"/>
        <v>0.92093023255813955</v>
      </c>
    </row>
    <row r="687" spans="1:12">
      <c r="A687">
        <v>20060929</v>
      </c>
      <c r="B687" s="2" t="s">
        <v>102</v>
      </c>
      <c r="C687" s="2"/>
      <c r="D687" s="2"/>
      <c r="E687" s="2"/>
      <c r="F687" s="2"/>
      <c r="H687" s="2"/>
      <c r="I687" s="2" t="s">
        <v>129</v>
      </c>
      <c r="J687" s="2" t="s">
        <v>886</v>
      </c>
      <c r="K687" s="2"/>
      <c r="L687" s="2">
        <f t="shared" si="33"/>
        <v>0.57115384615384612</v>
      </c>
    </row>
    <row r="688" spans="1:12">
      <c r="A688">
        <v>20061003</v>
      </c>
      <c r="B688" s="2" t="s">
        <v>39</v>
      </c>
      <c r="C688" s="2"/>
      <c r="D688" s="2"/>
      <c r="E688" s="2"/>
      <c r="F688" s="2"/>
      <c r="H688" s="2"/>
      <c r="I688" s="2" t="s">
        <v>130</v>
      </c>
      <c r="J688" s="2" t="s">
        <v>891</v>
      </c>
      <c r="K688" s="2"/>
      <c r="L688" s="2">
        <f t="shared" si="33"/>
        <v>0.93414634146341458</v>
      </c>
    </row>
    <row r="689" spans="1:12">
      <c r="A689">
        <v>20061005</v>
      </c>
      <c r="B689" s="2" t="s">
        <v>131</v>
      </c>
      <c r="C689" s="2" t="s">
        <v>35</v>
      </c>
      <c r="D689" s="2" t="s">
        <v>108</v>
      </c>
      <c r="E689" s="2" t="s">
        <v>132</v>
      </c>
      <c r="F689" s="2"/>
      <c r="H689" s="1"/>
      <c r="I689" s="2" t="s">
        <v>133</v>
      </c>
      <c r="J689" s="2" t="s">
        <v>41</v>
      </c>
      <c r="K689" s="2"/>
      <c r="L689" s="2">
        <f>J689/C689</f>
        <v>0.90196078431372551</v>
      </c>
    </row>
    <row r="690" spans="1:12">
      <c r="A690">
        <v>20061017</v>
      </c>
      <c r="B690" s="2" t="s">
        <v>30</v>
      </c>
      <c r="C690" s="2"/>
      <c r="D690" s="2"/>
      <c r="E690" s="2"/>
      <c r="F690" s="2"/>
      <c r="H690" s="2"/>
      <c r="I690" s="2"/>
      <c r="J690" s="2" t="s">
        <v>902</v>
      </c>
      <c r="K690" s="2" t="s">
        <v>908</v>
      </c>
    </row>
    <row r="691" spans="1:12">
      <c r="A691">
        <v>20061019</v>
      </c>
      <c r="B691" s="2" t="s">
        <v>44</v>
      </c>
      <c r="C691" s="2"/>
      <c r="D691" s="2"/>
      <c r="E691" s="2"/>
      <c r="F691" s="2"/>
      <c r="H691" s="2"/>
      <c r="I691" s="2"/>
      <c r="J691" s="2" t="s">
        <v>907</v>
      </c>
      <c r="K691" s="2" t="s">
        <v>909</v>
      </c>
    </row>
    <row r="692" spans="1:12">
      <c r="A692">
        <v>20061022</v>
      </c>
      <c r="B692" s="2"/>
      <c r="C692" s="2" t="s">
        <v>80</v>
      </c>
      <c r="D692" s="2" t="s">
        <v>50</v>
      </c>
      <c r="E692" s="2" t="s">
        <v>134</v>
      </c>
      <c r="F692" s="2"/>
      <c r="H692" s="2"/>
      <c r="I692" s="2"/>
      <c r="J692" s="2" t="s">
        <v>907</v>
      </c>
      <c r="K692" s="2" t="s">
        <v>910</v>
      </c>
    </row>
    <row r="693" spans="1:12">
      <c r="A693">
        <v>20061102</v>
      </c>
      <c r="B693" s="2" t="s">
        <v>80</v>
      </c>
      <c r="C693" s="2"/>
      <c r="D693" s="2"/>
      <c r="E693" s="2"/>
      <c r="F693" s="2"/>
      <c r="H693" s="2"/>
      <c r="I693" s="2"/>
      <c r="J693" s="2" t="s">
        <v>794</v>
      </c>
      <c r="K693" s="2"/>
      <c r="L693" s="2">
        <f>J693/B693</f>
        <v>0.8833333333333333</v>
      </c>
    </row>
    <row r="694" spans="1:12">
      <c r="A694">
        <v>20061114</v>
      </c>
      <c r="B694" s="2" t="s">
        <v>44</v>
      </c>
      <c r="C694" s="2"/>
      <c r="D694" s="2"/>
      <c r="E694" s="2"/>
      <c r="F694" s="2"/>
      <c r="H694" s="2"/>
      <c r="I694" s="2" t="s">
        <v>17</v>
      </c>
      <c r="J694" s="2" t="s">
        <v>869</v>
      </c>
      <c r="K694" s="2"/>
      <c r="L694" s="2">
        <f t="shared" ref="L694:L697" si="34">J694/B694</f>
        <v>1.8132075471698113</v>
      </c>
    </row>
    <row r="695" spans="1:12">
      <c r="A695">
        <v>20061116</v>
      </c>
      <c r="B695" s="2" t="s">
        <v>63</v>
      </c>
      <c r="C695" s="2"/>
      <c r="D695" s="2"/>
      <c r="E695" s="2"/>
      <c r="F695" s="2"/>
      <c r="H695" s="2"/>
      <c r="I695" s="2"/>
      <c r="J695" s="2" t="s">
        <v>765</v>
      </c>
      <c r="K695" s="2"/>
      <c r="L695" s="2">
        <f t="shared" si="34"/>
        <v>1.7340909090909091</v>
      </c>
    </row>
    <row r="696" spans="1:12">
      <c r="A696">
        <v>20061117</v>
      </c>
      <c r="B696" s="2" t="s">
        <v>9</v>
      </c>
      <c r="C696" s="2"/>
      <c r="D696" s="2"/>
      <c r="E696" s="2"/>
      <c r="F696" s="2"/>
      <c r="H696" s="2"/>
      <c r="I696" s="2"/>
      <c r="J696" s="2" t="s">
        <v>911</v>
      </c>
      <c r="K696" s="2" t="s">
        <v>536</v>
      </c>
      <c r="L696" s="2">
        <f t="shared" si="34"/>
        <v>0.37962962962962965</v>
      </c>
    </row>
    <row r="697" spans="1:12">
      <c r="A697">
        <v>20061118</v>
      </c>
      <c r="B697" s="2" t="s">
        <v>71</v>
      </c>
      <c r="C697" s="2"/>
      <c r="D697" s="2"/>
      <c r="E697" s="2"/>
      <c r="F697" s="2"/>
      <c r="H697" s="2"/>
      <c r="I697" s="2"/>
      <c r="J697" s="2" t="s">
        <v>912</v>
      </c>
      <c r="K697" s="2" t="s">
        <v>536</v>
      </c>
      <c r="L697" s="2">
        <f t="shared" si="34"/>
        <v>0.44749999999999995</v>
      </c>
    </row>
    <row r="698" spans="1:12">
      <c r="A698">
        <v>20061119</v>
      </c>
      <c r="B698" s="2" t="s">
        <v>135</v>
      </c>
      <c r="C698" s="2" t="s">
        <v>30</v>
      </c>
      <c r="D698" s="2" t="s">
        <v>136</v>
      </c>
      <c r="E698" s="2" t="s">
        <v>63</v>
      </c>
      <c r="F698" s="2"/>
      <c r="H698" s="2"/>
      <c r="I698" s="2"/>
      <c r="J698" s="2" t="s">
        <v>369</v>
      </c>
      <c r="K698" s="2" t="s">
        <v>906</v>
      </c>
    </row>
    <row r="699" spans="1:12">
      <c r="A699">
        <v>20061122</v>
      </c>
      <c r="B699" s="2" t="s">
        <v>31</v>
      </c>
      <c r="C699" s="2"/>
      <c r="D699" s="2"/>
      <c r="E699" s="2"/>
      <c r="F699" s="2"/>
      <c r="H699" s="2"/>
      <c r="I699" s="2"/>
      <c r="J699" s="2" t="s">
        <v>786</v>
      </c>
      <c r="K699" s="2"/>
      <c r="L699" s="2">
        <f>J699/B699</f>
        <v>0.79200000000000004</v>
      </c>
    </row>
    <row r="700" spans="1:12">
      <c r="A700">
        <v>20061123</v>
      </c>
      <c r="B700" s="2" t="s">
        <v>101</v>
      </c>
      <c r="C700" s="2" t="s">
        <v>35</v>
      </c>
      <c r="D700" s="2" t="s">
        <v>137</v>
      </c>
      <c r="E700" s="2" t="s">
        <v>32</v>
      </c>
      <c r="F700" s="2"/>
      <c r="H700" s="2"/>
      <c r="I700" s="2"/>
      <c r="J700" s="2" t="s">
        <v>797</v>
      </c>
      <c r="K700" s="2"/>
      <c r="L700" s="2">
        <f>J700/C700</f>
        <v>0.93333333333333335</v>
      </c>
    </row>
    <row r="701" spans="1:12">
      <c r="A701">
        <v>20061124</v>
      </c>
      <c r="B701" s="2" t="s">
        <v>118</v>
      </c>
      <c r="C701" s="2"/>
      <c r="D701" s="2"/>
      <c r="E701" s="2"/>
      <c r="F701" s="2"/>
      <c r="H701" s="2"/>
      <c r="I701" s="2"/>
      <c r="J701" s="2" t="s">
        <v>843</v>
      </c>
      <c r="K701" s="2" t="s">
        <v>906</v>
      </c>
    </row>
    <row r="702" spans="1:12">
      <c r="A702">
        <v>20061128</v>
      </c>
      <c r="B702" s="2" t="s">
        <v>119</v>
      </c>
      <c r="E702" s="2"/>
      <c r="H702" s="2"/>
      <c r="I702" s="2" t="s">
        <v>138</v>
      </c>
      <c r="J702" s="2" t="s">
        <v>771</v>
      </c>
      <c r="K702" s="2" t="s">
        <v>913</v>
      </c>
      <c r="L702" s="2">
        <f>J702/B702</f>
        <v>0.83684210526315794</v>
      </c>
    </row>
    <row r="703" spans="1:12">
      <c r="A703">
        <v>20061213</v>
      </c>
      <c r="B703" s="24" t="s">
        <v>33</v>
      </c>
      <c r="C703" s="28" t="s">
        <v>33</v>
      </c>
      <c r="E703" s="2"/>
      <c r="H703" s="2"/>
      <c r="I703" s="2"/>
      <c r="J703" s="2"/>
      <c r="K703" s="2"/>
    </row>
    <row r="704" spans="1:12">
      <c r="A704">
        <v>20061214</v>
      </c>
      <c r="B704" s="24" t="s">
        <v>33</v>
      </c>
      <c r="C704" s="28" t="s">
        <v>33</v>
      </c>
      <c r="E704" s="2"/>
      <c r="H704" s="2"/>
      <c r="I704" s="2"/>
      <c r="J704" s="2"/>
      <c r="K704" s="2"/>
    </row>
    <row r="705" spans="1:12">
      <c r="A705">
        <v>20061215</v>
      </c>
      <c r="B705" s="24" t="s">
        <v>33</v>
      </c>
      <c r="C705" s="28" t="s">
        <v>33</v>
      </c>
      <c r="E705" s="2"/>
      <c r="H705" s="2"/>
      <c r="I705" s="2"/>
      <c r="J705" s="2"/>
      <c r="K705" s="2"/>
    </row>
    <row r="706" spans="1:12">
      <c r="A706">
        <v>20061216</v>
      </c>
      <c r="B706" s="2" t="s">
        <v>122</v>
      </c>
      <c r="E706" s="2"/>
      <c r="H706" s="2"/>
      <c r="I706" s="2" t="s">
        <v>17</v>
      </c>
      <c r="J706" s="2" t="s">
        <v>813</v>
      </c>
      <c r="K706" s="2"/>
      <c r="L706" s="2">
        <f>J706/B706</f>
        <v>1.0750000000000002</v>
      </c>
    </row>
    <row r="707" spans="1:12">
      <c r="H707" s="2"/>
      <c r="J707" s="2"/>
      <c r="K707" s="2"/>
    </row>
    <row r="708" spans="1:12">
      <c r="A708" s="2" t="s">
        <v>139</v>
      </c>
      <c r="B708" s="1" t="s">
        <v>119</v>
      </c>
      <c r="C708" s="2"/>
      <c r="D708" s="2"/>
      <c r="E708" s="2"/>
      <c r="F708" s="1"/>
      <c r="G708" s="1"/>
      <c r="H708" s="2"/>
      <c r="I708" s="2"/>
      <c r="J708" s="2" t="s">
        <v>914</v>
      </c>
      <c r="K708" s="2" t="s">
        <v>915</v>
      </c>
    </row>
    <row r="709" spans="1:12">
      <c r="A709" s="2" t="s">
        <v>140</v>
      </c>
      <c r="B709" s="2" t="s">
        <v>102</v>
      </c>
      <c r="C709" s="2"/>
      <c r="D709" s="2"/>
      <c r="E709" s="2"/>
      <c r="F709" s="2"/>
      <c r="G709" s="1"/>
      <c r="H709" s="2"/>
      <c r="I709" s="2"/>
      <c r="J709" s="2" t="s">
        <v>825</v>
      </c>
      <c r="K709" s="2"/>
      <c r="L709" s="2">
        <f>J709/B709</f>
        <v>0.95961538461538454</v>
      </c>
    </row>
    <row r="710" spans="1:12">
      <c r="A710" s="2" t="s">
        <v>141</v>
      </c>
      <c r="B710" s="2" t="s">
        <v>30</v>
      </c>
      <c r="C710" s="2"/>
      <c r="D710" s="2"/>
      <c r="E710" s="2"/>
      <c r="F710" s="2"/>
      <c r="G710" s="1"/>
      <c r="H710" s="2"/>
      <c r="I710" s="2"/>
      <c r="J710" s="2" t="s">
        <v>798</v>
      </c>
      <c r="K710" s="2"/>
      <c r="L710" s="2">
        <f t="shared" ref="L710:L717" si="35">J710/B710</f>
        <v>0.98666666666666658</v>
      </c>
    </row>
    <row r="711" spans="1:12">
      <c r="A711" s="2" t="s">
        <v>142</v>
      </c>
      <c r="B711" s="2" t="s">
        <v>30</v>
      </c>
      <c r="C711" s="2"/>
      <c r="D711" s="2"/>
      <c r="E711" s="2"/>
      <c r="F711" s="2"/>
      <c r="G711" s="1"/>
      <c r="H711" s="2"/>
      <c r="I711" s="2"/>
      <c r="J711" s="2" t="s">
        <v>901</v>
      </c>
      <c r="K711" s="2"/>
      <c r="L711" s="2">
        <f t="shared" si="35"/>
        <v>0.96444444444444444</v>
      </c>
    </row>
    <row r="712" spans="1:12">
      <c r="A712" s="2" t="s">
        <v>143</v>
      </c>
      <c r="B712" s="2" t="s">
        <v>100</v>
      </c>
      <c r="C712" s="2"/>
      <c r="D712" s="2"/>
      <c r="E712" s="2"/>
      <c r="F712" s="2"/>
      <c r="G712" s="1"/>
      <c r="H712" s="2"/>
      <c r="I712" s="2"/>
      <c r="J712" s="2" t="s">
        <v>805</v>
      </c>
      <c r="K712" s="2"/>
      <c r="L712" s="2">
        <f t="shared" si="35"/>
        <v>1.0021276595744681</v>
      </c>
    </row>
    <row r="713" spans="1:12">
      <c r="A713" s="2" t="s">
        <v>144</v>
      </c>
      <c r="B713" s="2" t="s">
        <v>81</v>
      </c>
      <c r="C713" s="2"/>
      <c r="D713" s="2"/>
      <c r="E713" s="2"/>
      <c r="F713" s="2"/>
      <c r="G713" s="1"/>
      <c r="H713" s="2"/>
      <c r="I713" s="2"/>
      <c r="J713" s="2" t="s">
        <v>874</v>
      </c>
      <c r="K713" s="2"/>
      <c r="L713" s="2">
        <f t="shared" si="35"/>
        <v>1.9697674418604652</v>
      </c>
    </row>
    <row r="714" spans="1:12">
      <c r="A714" s="2" t="s">
        <v>145</v>
      </c>
      <c r="B714" s="2" t="s">
        <v>125</v>
      </c>
      <c r="C714" s="2"/>
      <c r="D714" s="2"/>
      <c r="E714" s="2"/>
      <c r="F714" s="2"/>
      <c r="G714" s="1"/>
      <c r="H714" s="2"/>
      <c r="I714" s="2"/>
      <c r="J714" s="2" t="s">
        <v>764</v>
      </c>
      <c r="K714" s="2"/>
      <c r="L714" s="2">
        <f t="shared" si="35"/>
        <v>1.7357142857142858</v>
      </c>
    </row>
    <row r="715" spans="1:12">
      <c r="A715" s="2" t="s">
        <v>146</v>
      </c>
      <c r="B715" s="2" t="s">
        <v>30</v>
      </c>
      <c r="C715" s="2"/>
      <c r="D715" s="2"/>
      <c r="E715" s="2"/>
      <c r="F715" s="2"/>
      <c r="G715" s="1"/>
      <c r="H715" s="2"/>
      <c r="I715" s="2"/>
      <c r="J715" s="2" t="s">
        <v>794</v>
      </c>
      <c r="K715" s="2"/>
      <c r="L715" s="2">
        <f t="shared" si="35"/>
        <v>0.94222222222222218</v>
      </c>
    </row>
    <row r="716" spans="1:12">
      <c r="A716" s="2" t="s">
        <v>147</v>
      </c>
      <c r="B716" s="2" t="s">
        <v>100</v>
      </c>
      <c r="C716" s="2"/>
      <c r="D716" s="2"/>
      <c r="E716" s="2"/>
      <c r="F716" s="2"/>
      <c r="G716" s="1"/>
      <c r="H716" s="2"/>
      <c r="I716" s="2"/>
      <c r="J716" s="2" t="s">
        <v>812</v>
      </c>
      <c r="K716" s="2"/>
      <c r="L716" s="2">
        <f t="shared" si="35"/>
        <v>0.93404255319148932</v>
      </c>
    </row>
    <row r="717" spans="1:12">
      <c r="A717" s="2" t="s">
        <v>148</v>
      </c>
      <c r="B717" s="2" t="s">
        <v>81</v>
      </c>
      <c r="C717" s="2"/>
      <c r="D717" s="2"/>
      <c r="E717" s="2"/>
      <c r="F717" s="2"/>
      <c r="G717" s="1"/>
      <c r="H717" s="2"/>
      <c r="I717" s="2" t="s">
        <v>149</v>
      </c>
      <c r="J717" s="2" t="s">
        <v>115</v>
      </c>
      <c r="K717" s="2"/>
      <c r="L717" s="2">
        <f t="shared" si="35"/>
        <v>0.94186046511627908</v>
      </c>
    </row>
    <row r="718" spans="1:12">
      <c r="A718" s="2" t="s">
        <v>150</v>
      </c>
      <c r="B718" s="24" t="s">
        <v>33</v>
      </c>
      <c r="C718" s="2" t="s">
        <v>125</v>
      </c>
      <c r="D718" s="2" t="s">
        <v>136</v>
      </c>
      <c r="E718" s="2" t="s">
        <v>151</v>
      </c>
      <c r="F718" s="2"/>
      <c r="G718" s="1"/>
      <c r="H718" s="2"/>
      <c r="I718" s="2" t="s">
        <v>152</v>
      </c>
      <c r="J718" s="2" t="s">
        <v>812</v>
      </c>
      <c r="K718" s="2"/>
      <c r="L718" s="2">
        <f>J718/C718</f>
        <v>1.0452380952380953</v>
      </c>
    </row>
    <row r="719" spans="1:12">
      <c r="A719" s="2" t="s">
        <v>153</v>
      </c>
      <c r="B719" s="2" t="s">
        <v>80</v>
      </c>
      <c r="C719" s="2"/>
      <c r="D719" s="2"/>
      <c r="E719" s="2"/>
      <c r="F719" s="2"/>
      <c r="G719" s="2"/>
      <c r="H719" s="2"/>
      <c r="I719" s="2"/>
      <c r="J719" s="2" t="s">
        <v>790</v>
      </c>
      <c r="K719" s="2"/>
      <c r="L719" s="2">
        <f>J719/B719</f>
        <v>0.86458333333333337</v>
      </c>
    </row>
    <row r="720" spans="1:12">
      <c r="A720" s="2" t="s">
        <v>154</v>
      </c>
      <c r="B720" s="2" t="s">
        <v>32</v>
      </c>
      <c r="C720" s="2"/>
      <c r="D720" s="2"/>
      <c r="E720" s="2"/>
      <c r="F720" s="2"/>
      <c r="G720" s="1"/>
      <c r="H720" s="2"/>
      <c r="I720" s="2"/>
      <c r="J720" s="2" t="s">
        <v>789</v>
      </c>
      <c r="K720" s="2"/>
      <c r="L720" s="2">
        <f t="shared" ref="L720:L722" si="36">J720/B720</f>
        <v>0.8755102040816326</v>
      </c>
    </row>
    <row r="721" spans="1:12">
      <c r="A721" s="2" t="s">
        <v>155</v>
      </c>
      <c r="B721" s="2" t="s">
        <v>125</v>
      </c>
      <c r="C721" s="2"/>
      <c r="D721" s="2"/>
      <c r="E721" s="2"/>
      <c r="F721" s="2"/>
      <c r="G721" s="2"/>
      <c r="H721" s="2"/>
      <c r="I721" s="2"/>
      <c r="J721" s="2" t="s">
        <v>891</v>
      </c>
      <c r="K721" s="2"/>
      <c r="L721" s="2">
        <f t="shared" si="36"/>
        <v>0.91190476190476188</v>
      </c>
    </row>
    <row r="722" spans="1:12">
      <c r="A722" s="2" t="s">
        <v>156</v>
      </c>
      <c r="B722" s="2" t="s">
        <v>81</v>
      </c>
      <c r="C722" s="2"/>
      <c r="D722" s="2"/>
      <c r="E722" s="2"/>
      <c r="F722" s="2"/>
      <c r="G722" s="2"/>
      <c r="H722" s="2"/>
      <c r="I722" s="2"/>
      <c r="J722" s="2" t="s">
        <v>796</v>
      </c>
      <c r="K722" s="2"/>
      <c r="L722" s="2">
        <f t="shared" si="36"/>
        <v>0.93255813953488376</v>
      </c>
    </row>
    <row r="723" spans="1:12">
      <c r="A723" s="2" t="s">
        <v>157</v>
      </c>
      <c r="B723" s="2" t="s">
        <v>31</v>
      </c>
      <c r="C723" s="2"/>
      <c r="D723" s="2"/>
      <c r="E723" s="2"/>
      <c r="F723" s="2"/>
      <c r="G723" s="2"/>
      <c r="H723" s="2"/>
      <c r="I723" s="2" t="s">
        <v>158</v>
      </c>
      <c r="J723" s="2" t="s">
        <v>41</v>
      </c>
      <c r="K723" s="2"/>
      <c r="L723" s="2">
        <f>J723/B723</f>
        <v>0.92</v>
      </c>
    </row>
    <row r="724" spans="1:12">
      <c r="A724" s="2" t="s">
        <v>159</v>
      </c>
      <c r="B724" s="2" t="s">
        <v>37</v>
      </c>
      <c r="C724" s="2"/>
      <c r="D724" s="2"/>
      <c r="E724" s="2"/>
      <c r="F724" s="2"/>
      <c r="G724" s="2"/>
      <c r="H724" s="2"/>
      <c r="I724" s="2"/>
      <c r="J724" s="2" t="s">
        <v>916</v>
      </c>
      <c r="K724" s="2" t="s">
        <v>917</v>
      </c>
    </row>
    <row r="725" spans="1:12">
      <c r="A725" s="2" t="s">
        <v>160</v>
      </c>
      <c r="B725" s="2" t="s">
        <v>101</v>
      </c>
      <c r="C725" s="2" t="s">
        <v>85</v>
      </c>
      <c r="D725" s="2" t="s">
        <v>50</v>
      </c>
      <c r="E725" s="2" t="s">
        <v>161</v>
      </c>
      <c r="F725" s="2"/>
      <c r="G725" s="1"/>
      <c r="I725" s="2"/>
      <c r="J725" s="2" t="s">
        <v>918</v>
      </c>
      <c r="K725" s="2" t="s">
        <v>919</v>
      </c>
    </row>
    <row r="726" spans="1:12">
      <c r="A726" s="2" t="s">
        <v>162</v>
      </c>
      <c r="B726" s="2" t="s">
        <v>32</v>
      </c>
      <c r="C726" s="2"/>
      <c r="D726" s="2"/>
      <c r="E726" s="2"/>
      <c r="F726" s="2"/>
      <c r="G726" s="1"/>
      <c r="H726" s="2"/>
      <c r="I726" s="2"/>
      <c r="J726" s="2" t="s">
        <v>893</v>
      </c>
      <c r="K726" s="2" t="s">
        <v>919</v>
      </c>
    </row>
    <row r="727" spans="1:12">
      <c r="A727" s="2" t="s">
        <v>163</v>
      </c>
      <c r="B727" s="2" t="s">
        <v>32</v>
      </c>
      <c r="C727" s="2"/>
      <c r="D727" s="2"/>
      <c r="E727" s="2"/>
      <c r="F727" s="2"/>
      <c r="G727" s="1"/>
      <c r="H727" s="2"/>
      <c r="I727" s="2"/>
      <c r="J727" s="2" t="s">
        <v>789</v>
      </c>
      <c r="K727" s="2" t="s">
        <v>920</v>
      </c>
    </row>
    <row r="728" spans="1:12">
      <c r="A728" s="2" t="s">
        <v>164</v>
      </c>
      <c r="B728" s="2" t="s">
        <v>131</v>
      </c>
      <c r="C728" s="24" t="s">
        <v>33</v>
      </c>
      <c r="D728" s="2"/>
      <c r="E728" s="2"/>
      <c r="F728" s="2"/>
      <c r="G728" s="1"/>
      <c r="H728" s="2"/>
      <c r="I728" s="2"/>
      <c r="J728" s="2"/>
      <c r="K728" s="2"/>
    </row>
    <row r="729" spans="1:12">
      <c r="A729" s="2" t="s">
        <v>165</v>
      </c>
      <c r="B729" s="2" t="s">
        <v>44</v>
      </c>
      <c r="C729" s="2"/>
      <c r="D729" s="2"/>
      <c r="E729" s="2"/>
      <c r="F729" s="2"/>
      <c r="G729" s="6"/>
      <c r="H729" s="2"/>
      <c r="I729" s="2"/>
      <c r="J729" s="2" t="s">
        <v>921</v>
      </c>
      <c r="K729" s="2" t="s">
        <v>922</v>
      </c>
    </row>
    <row r="730" spans="1:12">
      <c r="A730" s="2" t="s">
        <v>166</v>
      </c>
      <c r="B730" s="2" t="s">
        <v>167</v>
      </c>
      <c r="C730" s="24" t="s">
        <v>33</v>
      </c>
      <c r="D730" s="2"/>
      <c r="E730" s="2"/>
      <c r="F730" s="2"/>
      <c r="G730" s="6"/>
      <c r="H730" s="2"/>
      <c r="I730" s="2"/>
      <c r="J730" s="2" t="s">
        <v>923</v>
      </c>
      <c r="K730" s="2" t="s">
        <v>924</v>
      </c>
    </row>
    <row r="731" spans="1:12">
      <c r="A731" s="2" t="s">
        <v>168</v>
      </c>
      <c r="B731" s="2" t="s">
        <v>80</v>
      </c>
      <c r="C731" s="2"/>
      <c r="D731" s="2"/>
      <c r="E731" s="2"/>
      <c r="F731" s="2"/>
      <c r="G731" s="2"/>
      <c r="H731" s="2"/>
      <c r="I731" s="2"/>
      <c r="J731" s="2" t="s">
        <v>893</v>
      </c>
      <c r="K731" s="2" t="s">
        <v>925</v>
      </c>
    </row>
    <row r="732" spans="1:12">
      <c r="A732" s="2" t="s">
        <v>169</v>
      </c>
      <c r="B732" s="2" t="s">
        <v>100</v>
      </c>
      <c r="C732" s="2"/>
      <c r="D732" s="2"/>
      <c r="E732" s="2"/>
      <c r="F732" s="2"/>
      <c r="G732" s="2"/>
      <c r="H732" s="2"/>
      <c r="I732" s="2"/>
      <c r="J732" s="2" t="s">
        <v>35</v>
      </c>
      <c r="K732" s="2" t="s">
        <v>926</v>
      </c>
    </row>
    <row r="733" spans="1:12">
      <c r="A733" s="2" t="s">
        <v>170</v>
      </c>
      <c r="B733" s="2" t="s">
        <v>125</v>
      </c>
      <c r="C733" s="2"/>
      <c r="D733" s="2"/>
      <c r="E733" s="2"/>
      <c r="F733" s="2"/>
      <c r="G733" s="2"/>
      <c r="H733" s="2"/>
      <c r="I733" s="2"/>
      <c r="J733" s="2" t="s">
        <v>796</v>
      </c>
      <c r="K733" s="2" t="s">
        <v>906</v>
      </c>
    </row>
    <row r="734" spans="1:12">
      <c r="A734" s="2" t="s">
        <v>171</v>
      </c>
      <c r="B734" s="2" t="s">
        <v>32</v>
      </c>
      <c r="C734" s="2"/>
      <c r="D734" s="2"/>
      <c r="E734" s="2"/>
      <c r="F734" s="2"/>
      <c r="G734" s="2"/>
      <c r="H734" s="1"/>
      <c r="I734" s="2"/>
      <c r="J734" s="2" t="s">
        <v>788</v>
      </c>
      <c r="K734" s="2" t="s">
        <v>917</v>
      </c>
    </row>
    <row r="735" spans="1:12">
      <c r="A735" s="2" t="s">
        <v>172</v>
      </c>
      <c r="B735" s="2" t="s">
        <v>35</v>
      </c>
      <c r="C735" s="2"/>
      <c r="D735" s="2"/>
      <c r="E735" s="2"/>
      <c r="F735" s="2"/>
      <c r="G735" s="2"/>
      <c r="H735" s="2"/>
      <c r="I735" s="2"/>
      <c r="J735" s="2" t="s">
        <v>814</v>
      </c>
      <c r="K735" s="2" t="s">
        <v>917</v>
      </c>
    </row>
    <row r="736" spans="1:12">
      <c r="A736" s="2" t="s">
        <v>173</v>
      </c>
      <c r="B736" s="2" t="s">
        <v>45</v>
      </c>
      <c r="C736" s="2"/>
      <c r="D736" s="2"/>
      <c r="E736" s="2"/>
      <c r="F736" s="2"/>
      <c r="G736" s="2"/>
      <c r="H736" s="2"/>
      <c r="I736" s="2"/>
      <c r="J736" s="2" t="s">
        <v>927</v>
      </c>
      <c r="K736" s="2" t="s">
        <v>917</v>
      </c>
    </row>
    <row r="737" spans="1:12">
      <c r="A737" s="2" t="s">
        <v>174</v>
      </c>
      <c r="B737" s="2" t="s">
        <v>100</v>
      </c>
      <c r="C737" s="2"/>
      <c r="D737" s="2"/>
      <c r="E737" s="2"/>
      <c r="F737" s="2"/>
      <c r="G737" s="2"/>
      <c r="H737" s="2"/>
      <c r="I737" s="2"/>
      <c r="J737" s="2" t="s">
        <v>474</v>
      </c>
      <c r="K737" s="2" t="s">
        <v>917</v>
      </c>
    </row>
    <row r="738" spans="1:12">
      <c r="A738" s="2" t="s">
        <v>175</v>
      </c>
      <c r="B738" s="2" t="s">
        <v>118</v>
      </c>
      <c r="C738" s="2"/>
      <c r="D738" s="2"/>
      <c r="E738" s="2"/>
      <c r="F738" s="2"/>
      <c r="G738" s="2"/>
      <c r="H738" s="2"/>
      <c r="I738" s="2" t="s">
        <v>176</v>
      </c>
      <c r="J738" s="2" t="s">
        <v>855</v>
      </c>
      <c r="K738" s="2"/>
      <c r="L738" s="2">
        <f>J738/B738</f>
        <v>0.7567567567567568</v>
      </c>
    </row>
    <row r="739" spans="1:12">
      <c r="A739" s="2" t="s">
        <v>177</v>
      </c>
      <c r="B739" s="2" t="s">
        <v>178</v>
      </c>
      <c r="C739" s="24" t="s">
        <v>33</v>
      </c>
      <c r="D739" s="2"/>
      <c r="E739" s="2"/>
      <c r="F739" s="2"/>
      <c r="G739" s="2"/>
      <c r="H739" s="2"/>
      <c r="I739" s="2"/>
      <c r="J739" s="2" t="s">
        <v>901</v>
      </c>
      <c r="K739" s="2"/>
    </row>
    <row r="740" spans="1:12">
      <c r="A740" s="2" t="s">
        <v>179</v>
      </c>
      <c r="B740" s="2" t="s">
        <v>122</v>
      </c>
      <c r="C740" s="2"/>
      <c r="D740" s="2"/>
      <c r="E740" s="2"/>
      <c r="F740" s="2"/>
      <c r="G740" s="2"/>
      <c r="H740" s="2"/>
      <c r="I740" s="2"/>
      <c r="J740" s="2" t="s">
        <v>921</v>
      </c>
      <c r="K740" s="2" t="s">
        <v>928</v>
      </c>
      <c r="L740" s="2">
        <f>J740/B740</f>
        <v>0.84444444444444444</v>
      </c>
    </row>
    <row r="741" spans="1:12">
      <c r="A741" s="2" t="s">
        <v>180</v>
      </c>
      <c r="B741" s="2" t="s">
        <v>119</v>
      </c>
      <c r="C741" s="2"/>
      <c r="D741" s="2"/>
      <c r="E741" s="2"/>
      <c r="F741" s="2"/>
      <c r="G741" s="2"/>
      <c r="H741" s="2"/>
      <c r="I741" s="2"/>
      <c r="J741" s="2" t="s">
        <v>907</v>
      </c>
      <c r="K741" s="2"/>
      <c r="L741" s="2">
        <f t="shared" ref="L741:L746" si="37">J741/B741</f>
        <v>0.86578947368421044</v>
      </c>
    </row>
    <row r="742" spans="1:12">
      <c r="A742" s="2" t="s">
        <v>181</v>
      </c>
      <c r="B742" s="2" t="s">
        <v>182</v>
      </c>
      <c r="C742" s="2"/>
      <c r="D742" s="2"/>
      <c r="E742" s="2"/>
      <c r="F742" s="2"/>
      <c r="G742" s="2"/>
      <c r="H742" s="2"/>
      <c r="I742" s="2"/>
      <c r="J742" s="2" t="s">
        <v>118</v>
      </c>
      <c r="K742" s="2" t="s">
        <v>929</v>
      </c>
      <c r="L742" s="2">
        <f t="shared" si="37"/>
        <v>1.088235294117647</v>
      </c>
    </row>
    <row r="743" spans="1:12">
      <c r="A743" s="2" t="s">
        <v>183</v>
      </c>
      <c r="B743" s="2" t="s">
        <v>182</v>
      </c>
      <c r="C743" s="2"/>
      <c r="D743" s="2"/>
      <c r="E743" s="2"/>
      <c r="F743" s="2"/>
      <c r="G743" s="2"/>
      <c r="H743" s="2"/>
      <c r="I743" s="2"/>
      <c r="J743" s="2" t="s">
        <v>855</v>
      </c>
      <c r="K743" s="2" t="s">
        <v>928</v>
      </c>
      <c r="L743" s="2">
        <f t="shared" si="37"/>
        <v>0.82352941176470584</v>
      </c>
    </row>
    <row r="744" spans="1:12">
      <c r="A744" s="2" t="s">
        <v>184</v>
      </c>
      <c r="B744" s="2" t="s">
        <v>185</v>
      </c>
      <c r="C744" s="2"/>
      <c r="D744" s="2"/>
      <c r="E744" s="2"/>
      <c r="F744" s="2"/>
      <c r="G744" s="2"/>
      <c r="H744" s="2"/>
      <c r="I744" s="2"/>
      <c r="J744" s="2" t="s">
        <v>776</v>
      </c>
      <c r="K744" s="2"/>
      <c r="L744" s="2">
        <f t="shared" si="37"/>
        <v>0.96285714285714297</v>
      </c>
    </row>
    <row r="745" spans="1:12">
      <c r="A745" s="2" t="s">
        <v>186</v>
      </c>
      <c r="B745" s="2" t="s">
        <v>122</v>
      </c>
      <c r="C745" s="2"/>
      <c r="D745" s="2"/>
      <c r="E745" s="2"/>
      <c r="F745" s="2"/>
      <c r="G745" s="2"/>
      <c r="H745" s="2"/>
      <c r="I745" s="2"/>
      <c r="J745" s="2" t="s">
        <v>788</v>
      </c>
      <c r="K745" s="2"/>
      <c r="L745" s="2">
        <f t="shared" si="37"/>
        <v>0.92499999999999993</v>
      </c>
    </row>
    <row r="746" spans="1:12">
      <c r="A746" s="2" t="s">
        <v>187</v>
      </c>
      <c r="B746" s="2" t="s">
        <v>185</v>
      </c>
      <c r="C746" s="2"/>
      <c r="D746" s="2"/>
      <c r="E746" s="2"/>
      <c r="F746" s="2"/>
      <c r="G746" s="2"/>
      <c r="H746" s="2"/>
      <c r="I746" s="2"/>
      <c r="J746" s="2" t="s">
        <v>881</v>
      </c>
      <c r="K746" s="2"/>
      <c r="L746" s="2">
        <f t="shared" si="37"/>
        <v>0.93142857142857149</v>
      </c>
    </row>
    <row r="747" spans="1:12">
      <c r="A747" s="2" t="s">
        <v>188</v>
      </c>
      <c r="B747" s="2" t="s">
        <v>182</v>
      </c>
      <c r="C747" s="2"/>
      <c r="D747" s="2"/>
      <c r="E747" s="2"/>
      <c r="F747" s="2"/>
      <c r="G747" s="2"/>
      <c r="H747" s="2"/>
      <c r="I747" s="2"/>
      <c r="J747" s="2" t="s">
        <v>930</v>
      </c>
      <c r="K747" s="2" t="s">
        <v>626</v>
      </c>
    </row>
    <row r="748" spans="1:12">
      <c r="A748" s="2" t="s">
        <v>189</v>
      </c>
      <c r="B748" s="2" t="s">
        <v>190</v>
      </c>
      <c r="C748" s="2"/>
      <c r="D748" s="2"/>
      <c r="E748" s="2"/>
      <c r="F748" s="2"/>
      <c r="G748" s="2"/>
      <c r="H748" s="2"/>
      <c r="I748" s="2"/>
      <c r="J748" s="2" t="s">
        <v>931</v>
      </c>
      <c r="K748" s="2" t="s">
        <v>917</v>
      </c>
    </row>
    <row r="749" spans="1:12">
      <c r="H749" s="2"/>
      <c r="J749" s="2"/>
      <c r="K749" s="2"/>
    </row>
    <row r="750" spans="1:12">
      <c r="A750" s="2" t="s">
        <v>191</v>
      </c>
      <c r="B750" s="25" t="s">
        <v>33</v>
      </c>
      <c r="C750" s="2" t="s">
        <v>190</v>
      </c>
      <c r="D750" s="2" t="s">
        <v>192</v>
      </c>
      <c r="E750" s="2" t="s">
        <v>193</v>
      </c>
      <c r="F750" s="1"/>
      <c r="G750" s="1"/>
      <c r="H750" s="2"/>
      <c r="I750" s="2" t="s">
        <v>194</v>
      </c>
      <c r="J750" s="2" t="s">
        <v>902</v>
      </c>
      <c r="K750" s="2" t="s">
        <v>194</v>
      </c>
      <c r="L750" s="2">
        <f>J750/C750</f>
        <v>1.1499999999999999</v>
      </c>
    </row>
    <row r="751" spans="1:12">
      <c r="A751" s="2" t="s">
        <v>195</v>
      </c>
      <c r="B751" s="2" t="s">
        <v>122</v>
      </c>
      <c r="C751" s="2"/>
      <c r="D751" s="2"/>
      <c r="E751" s="2"/>
      <c r="F751" s="2"/>
      <c r="G751" s="1"/>
      <c r="H751" s="2"/>
      <c r="I751" s="2" t="s">
        <v>196</v>
      </c>
      <c r="J751" s="2" t="s">
        <v>927</v>
      </c>
      <c r="K751" s="2"/>
      <c r="L751" s="2">
        <f>J751/B751</f>
        <v>0.96944444444444444</v>
      </c>
    </row>
    <row r="752" spans="1:12">
      <c r="A752" s="2" t="s">
        <v>197</v>
      </c>
      <c r="B752" s="2" t="s">
        <v>122</v>
      </c>
      <c r="C752" s="2"/>
      <c r="D752" s="2"/>
      <c r="E752" s="2"/>
      <c r="F752" s="2"/>
      <c r="G752" s="1"/>
      <c r="H752" s="2"/>
      <c r="I752" s="2" t="s">
        <v>198</v>
      </c>
      <c r="J752" s="2" t="s">
        <v>927</v>
      </c>
      <c r="K752" s="2"/>
      <c r="L752" s="2">
        <f t="shared" ref="L752:L755" si="38">J752/B752</f>
        <v>0.96944444444444444</v>
      </c>
    </row>
    <row r="753" spans="1:12">
      <c r="A753" s="2" t="s">
        <v>199</v>
      </c>
      <c r="B753" s="2" t="s">
        <v>41</v>
      </c>
      <c r="C753" s="2"/>
      <c r="D753" s="2"/>
      <c r="E753" s="2"/>
      <c r="F753" s="2"/>
      <c r="G753" s="1"/>
      <c r="H753" s="2"/>
      <c r="J753" s="2" t="s">
        <v>786</v>
      </c>
      <c r="K753" s="2"/>
      <c r="L753" s="2">
        <f t="shared" si="38"/>
        <v>0.86086956521739133</v>
      </c>
    </row>
    <row r="754" spans="1:12">
      <c r="A754" s="2" t="s">
        <v>200</v>
      </c>
      <c r="B754" s="2" t="s">
        <v>125</v>
      </c>
      <c r="C754" s="2"/>
      <c r="D754" s="2"/>
      <c r="E754" s="2"/>
      <c r="F754" s="2"/>
      <c r="G754" s="1"/>
      <c r="H754" s="2"/>
      <c r="I754" s="5"/>
      <c r="J754" s="2" t="s">
        <v>902</v>
      </c>
      <c r="K754" s="2"/>
      <c r="L754" s="2">
        <f t="shared" si="38"/>
        <v>0.8214285714285714</v>
      </c>
    </row>
    <row r="755" spans="1:12">
      <c r="A755" s="2" t="s">
        <v>201</v>
      </c>
      <c r="B755" s="2" t="s">
        <v>71</v>
      </c>
      <c r="C755" s="2"/>
      <c r="D755" s="2"/>
      <c r="E755" s="2"/>
      <c r="F755" s="2"/>
      <c r="G755" s="1"/>
      <c r="H755" s="2"/>
      <c r="J755" s="2" t="s">
        <v>893</v>
      </c>
      <c r="K755" s="2"/>
      <c r="L755" s="2">
        <f t="shared" si="38"/>
        <v>0.90250000000000008</v>
      </c>
    </row>
    <row r="756" spans="1:12">
      <c r="A756" s="2" t="s">
        <v>202</v>
      </c>
      <c r="B756" s="24" t="s">
        <v>33</v>
      </c>
      <c r="C756" s="2" t="s">
        <v>71</v>
      </c>
      <c r="D756" s="2" t="s">
        <v>17</v>
      </c>
      <c r="E756" s="2" t="s">
        <v>71</v>
      </c>
      <c r="F756" s="2"/>
      <c r="G756" s="1"/>
      <c r="H756" s="2"/>
      <c r="I756" t="s">
        <v>203</v>
      </c>
      <c r="J756" s="2" t="s">
        <v>434</v>
      </c>
      <c r="K756" s="2"/>
      <c r="L756" s="2">
        <f>J756/C756</f>
        <v>0.91249999999999998</v>
      </c>
    </row>
    <row r="757" spans="1:12">
      <c r="A757" s="2" t="s">
        <v>204</v>
      </c>
      <c r="B757" s="2" t="s">
        <v>100</v>
      </c>
      <c r="C757" s="2"/>
      <c r="D757" s="2"/>
      <c r="E757" s="2"/>
      <c r="F757" s="2"/>
      <c r="G757" s="1"/>
      <c r="H757" s="2"/>
      <c r="I757" s="2"/>
      <c r="J757" s="2" t="s">
        <v>808</v>
      </c>
      <c r="K757" s="2" t="s">
        <v>626</v>
      </c>
    </row>
    <row r="758" spans="1:12">
      <c r="A758" s="2" t="s">
        <v>205</v>
      </c>
      <c r="B758" s="2" t="s">
        <v>63</v>
      </c>
      <c r="C758" s="2"/>
      <c r="D758" s="2"/>
      <c r="E758" s="2"/>
      <c r="F758" s="2"/>
      <c r="G758" s="1"/>
      <c r="H758" s="2"/>
      <c r="I758" s="2"/>
      <c r="J758" s="2" t="s">
        <v>918</v>
      </c>
      <c r="K758" s="2" t="s">
        <v>626</v>
      </c>
    </row>
    <row r="759" spans="1:12">
      <c r="A759" s="2" t="s">
        <v>206</v>
      </c>
      <c r="B759" s="2" t="s">
        <v>31</v>
      </c>
      <c r="C759" s="2"/>
      <c r="D759" s="2"/>
      <c r="E759" s="2"/>
      <c r="F759" s="2"/>
      <c r="G759" s="1"/>
      <c r="H759" s="2"/>
      <c r="I759" s="2"/>
      <c r="J759" s="2" t="s">
        <v>812</v>
      </c>
      <c r="K759" s="2"/>
      <c r="L759" s="2">
        <f>J759/B759</f>
        <v>0.878</v>
      </c>
    </row>
    <row r="760" spans="1:12">
      <c r="A760" s="2" t="s">
        <v>207</v>
      </c>
      <c r="B760" s="2" t="s">
        <v>208</v>
      </c>
      <c r="C760" s="2"/>
      <c r="D760" s="2"/>
      <c r="E760" s="2"/>
      <c r="F760" s="2"/>
      <c r="G760" s="1"/>
      <c r="H760" s="2"/>
      <c r="I760" s="2"/>
      <c r="J760" s="2" t="s">
        <v>795</v>
      </c>
      <c r="K760" s="2" t="s">
        <v>136</v>
      </c>
      <c r="L760" s="2">
        <f t="shared" ref="L760:L761" si="39">J760/B760</f>
        <v>1.1454545454545453</v>
      </c>
    </row>
    <row r="761" spans="1:12">
      <c r="A761" s="2" t="s">
        <v>209</v>
      </c>
      <c r="B761" s="2" t="s">
        <v>105</v>
      </c>
      <c r="C761" s="2"/>
      <c r="D761" s="2"/>
      <c r="E761" s="2"/>
      <c r="F761" s="2"/>
      <c r="G761" s="2"/>
      <c r="H761" s="2"/>
      <c r="I761" s="2"/>
      <c r="J761" s="2" t="s">
        <v>801</v>
      </c>
      <c r="K761" s="2" t="s">
        <v>932</v>
      </c>
      <c r="L761" s="2">
        <f t="shared" si="39"/>
        <v>1.0743589743589743</v>
      </c>
    </row>
    <row r="762" spans="1:12">
      <c r="A762" s="2" t="s">
        <v>210</v>
      </c>
      <c r="B762" s="24" t="s">
        <v>33</v>
      </c>
      <c r="C762" s="2" t="s">
        <v>211</v>
      </c>
      <c r="D762" s="2" t="s">
        <v>212</v>
      </c>
      <c r="E762" s="2"/>
      <c r="F762" s="2"/>
      <c r="G762" s="2"/>
      <c r="H762" s="2"/>
      <c r="I762" s="2"/>
      <c r="J762" s="2" t="s">
        <v>902</v>
      </c>
      <c r="K762" s="2"/>
      <c r="L762" s="2">
        <f>J762/40</f>
        <v>0.86250000000000004</v>
      </c>
    </row>
    <row r="763" spans="1:12">
      <c r="A763" s="2" t="s">
        <v>213</v>
      </c>
      <c r="B763" s="2" t="s">
        <v>119</v>
      </c>
      <c r="C763" s="2"/>
      <c r="D763" s="2"/>
      <c r="E763" s="2"/>
      <c r="F763" s="2"/>
      <c r="G763" s="2"/>
      <c r="H763" s="2"/>
      <c r="I763" s="2"/>
      <c r="J763" s="2" t="s">
        <v>893</v>
      </c>
      <c r="K763" s="2" t="s">
        <v>933</v>
      </c>
      <c r="L763" s="2">
        <f>J763/B763</f>
        <v>0.95000000000000007</v>
      </c>
    </row>
    <row r="764" spans="1:12">
      <c r="A764" s="2" t="s">
        <v>214</v>
      </c>
      <c r="B764" s="2" t="s">
        <v>119</v>
      </c>
      <c r="C764" s="2"/>
      <c r="D764" s="2"/>
      <c r="E764" s="2"/>
      <c r="F764" s="2"/>
      <c r="G764" s="2"/>
      <c r="H764" s="2"/>
      <c r="I764" s="2"/>
      <c r="J764" s="2" t="s">
        <v>888</v>
      </c>
      <c r="K764" s="2"/>
      <c r="L764" s="2">
        <f t="shared" ref="L764:L765" si="40">J764/B764</f>
        <v>0.92894736842105252</v>
      </c>
    </row>
    <row r="765" spans="1:12">
      <c r="A765" s="2" t="s">
        <v>215</v>
      </c>
      <c r="B765" s="2" t="s">
        <v>119</v>
      </c>
      <c r="C765" s="2"/>
      <c r="D765" s="2"/>
      <c r="E765" s="2"/>
      <c r="F765" s="2"/>
      <c r="G765" s="2"/>
      <c r="H765" s="2"/>
      <c r="I765" s="2"/>
      <c r="J765" s="2" t="s">
        <v>776</v>
      </c>
      <c r="K765" s="2"/>
      <c r="L765" s="2">
        <f t="shared" si="40"/>
        <v>0.88684210526315799</v>
      </c>
    </row>
    <row r="766" spans="1:12">
      <c r="A766" s="2" t="s">
        <v>216</v>
      </c>
      <c r="B766" s="24" t="s">
        <v>33</v>
      </c>
      <c r="C766" s="2" t="s">
        <v>122</v>
      </c>
      <c r="D766" s="2" t="s">
        <v>46</v>
      </c>
      <c r="E766" s="2" t="s">
        <v>122</v>
      </c>
      <c r="F766" s="2"/>
      <c r="G766" s="1"/>
      <c r="I766" s="2"/>
      <c r="J766" s="2" t="s">
        <v>776</v>
      </c>
      <c r="K766" s="2"/>
      <c r="L766" s="2">
        <f>J766/C766</f>
        <v>0.93611111111111123</v>
      </c>
    </row>
    <row r="767" spans="1:12">
      <c r="A767" s="2" t="s">
        <v>217</v>
      </c>
      <c r="B767" s="2" t="s">
        <v>71</v>
      </c>
      <c r="C767" s="2"/>
      <c r="D767" s="2"/>
      <c r="E767" s="2"/>
      <c r="F767" s="2"/>
      <c r="G767" s="1"/>
      <c r="H767" s="2"/>
      <c r="I767" s="2"/>
      <c r="J767" s="2" t="s">
        <v>785</v>
      </c>
      <c r="K767" s="2"/>
      <c r="L767" s="2">
        <f>J767/B767</f>
        <v>0.93499999999999994</v>
      </c>
    </row>
    <row r="768" spans="1:12">
      <c r="A768" s="2" t="s">
        <v>218</v>
      </c>
      <c r="B768" s="2" t="s">
        <v>81</v>
      </c>
      <c r="C768" s="2"/>
      <c r="D768" s="2"/>
      <c r="E768" s="2"/>
      <c r="F768" s="2"/>
      <c r="G768" s="1"/>
      <c r="H768" s="2"/>
      <c r="I768" s="2"/>
      <c r="J768" s="2" t="s">
        <v>786</v>
      </c>
      <c r="K768" s="2"/>
      <c r="L768" s="2">
        <f t="shared" ref="L768:L770" si="41">J768/B768</f>
        <v>0.92093023255813955</v>
      </c>
    </row>
    <row r="769" spans="1:12">
      <c r="A769" s="2" t="s">
        <v>219</v>
      </c>
      <c r="B769" s="2" t="s">
        <v>63</v>
      </c>
      <c r="C769" s="2"/>
      <c r="D769" s="2"/>
      <c r="E769" s="2"/>
      <c r="F769" s="2"/>
      <c r="G769" s="1"/>
      <c r="H769" s="2"/>
      <c r="I769" s="2"/>
      <c r="J769" s="2" t="s">
        <v>790</v>
      </c>
      <c r="K769" s="2"/>
      <c r="L769" s="2">
        <f t="shared" si="41"/>
        <v>0.94318181818181823</v>
      </c>
    </row>
    <row r="770" spans="1:12">
      <c r="A770" s="2" t="s">
        <v>220</v>
      </c>
      <c r="B770" s="2" t="s">
        <v>80</v>
      </c>
      <c r="C770" s="2"/>
      <c r="D770" s="2"/>
      <c r="E770" s="2"/>
      <c r="F770" s="2"/>
      <c r="G770" s="6"/>
      <c r="H770" s="2"/>
      <c r="I770" s="2"/>
      <c r="J770" s="2" t="s">
        <v>798</v>
      </c>
      <c r="K770" s="2"/>
      <c r="L770" s="2">
        <f t="shared" si="41"/>
        <v>0.92499999999999993</v>
      </c>
    </row>
    <row r="771" spans="1:12">
      <c r="A771" s="2" t="s">
        <v>221</v>
      </c>
      <c r="B771" s="2" t="s">
        <v>222</v>
      </c>
      <c r="C771" s="2" t="s">
        <v>80</v>
      </c>
      <c r="D771" s="2" t="s">
        <v>79</v>
      </c>
      <c r="E771" s="2" t="s">
        <v>223</v>
      </c>
      <c r="F771" s="2"/>
      <c r="G771" s="6"/>
      <c r="H771" s="2"/>
      <c r="I771" s="2"/>
      <c r="J771" s="2" t="s">
        <v>812</v>
      </c>
      <c r="K771" s="2"/>
      <c r="L771" s="2">
        <f>J771/C771</f>
        <v>0.9145833333333333</v>
      </c>
    </row>
    <row r="772" spans="1:12">
      <c r="A772" s="2" t="s">
        <v>224</v>
      </c>
      <c r="B772" s="24" t="s">
        <v>33</v>
      </c>
      <c r="C772" s="2" t="s">
        <v>63</v>
      </c>
      <c r="D772" s="2" t="s">
        <v>17</v>
      </c>
      <c r="E772" s="2" t="s">
        <v>225</v>
      </c>
      <c r="F772" s="2"/>
      <c r="G772" s="2"/>
      <c r="H772" s="2"/>
      <c r="I772" s="2"/>
      <c r="J772" s="2" t="s">
        <v>115</v>
      </c>
      <c r="K772" s="2"/>
      <c r="L772" s="2">
        <f>J772/C772</f>
        <v>0.92045454545454541</v>
      </c>
    </row>
    <row r="773" spans="1:12">
      <c r="A773" s="2" t="s">
        <v>226</v>
      </c>
      <c r="B773" s="24" t="s">
        <v>33</v>
      </c>
      <c r="C773" s="2" t="s">
        <v>105</v>
      </c>
      <c r="D773" s="2" t="s">
        <v>17</v>
      </c>
      <c r="E773" s="2" t="s">
        <v>105</v>
      </c>
      <c r="F773" s="2"/>
      <c r="G773" s="2"/>
      <c r="H773" s="2"/>
      <c r="I773" s="2" t="s">
        <v>227</v>
      </c>
      <c r="J773" s="2" t="s">
        <v>786</v>
      </c>
      <c r="K773" s="2"/>
      <c r="L773" s="2">
        <f>J773/C773</f>
        <v>1.0153846153846153</v>
      </c>
    </row>
    <row r="774" spans="1:12">
      <c r="A774" s="2" t="s">
        <v>228</v>
      </c>
      <c r="B774" s="2" t="s">
        <v>81</v>
      </c>
      <c r="C774" s="2"/>
      <c r="D774" s="2"/>
      <c r="E774" s="2"/>
      <c r="F774" s="2"/>
      <c r="G774" s="2"/>
      <c r="H774" s="2"/>
      <c r="I774" s="2" t="s">
        <v>229</v>
      </c>
      <c r="J774" s="2" t="s">
        <v>786</v>
      </c>
      <c r="K774" s="2"/>
      <c r="L774" s="2">
        <f>J774/B774</f>
        <v>0.92093023255813955</v>
      </c>
    </row>
    <row r="775" spans="1:12">
      <c r="A775" s="2" t="s">
        <v>230</v>
      </c>
      <c r="B775" s="24" t="s">
        <v>33</v>
      </c>
      <c r="C775" s="2"/>
      <c r="D775" s="2" t="s">
        <v>231</v>
      </c>
      <c r="E775" s="2"/>
      <c r="F775" s="2"/>
      <c r="G775" s="2"/>
      <c r="H775" s="1"/>
      <c r="I775" t="s">
        <v>232</v>
      </c>
      <c r="J775" s="2" t="s">
        <v>815</v>
      </c>
      <c r="K775" s="2"/>
    </row>
    <row r="776" spans="1:12">
      <c r="A776" s="2" t="s">
        <v>233</v>
      </c>
      <c r="B776" s="2" t="s">
        <v>41</v>
      </c>
      <c r="C776" s="2"/>
      <c r="D776" s="2"/>
      <c r="E776" s="2"/>
      <c r="F776" s="2"/>
      <c r="G776" s="2"/>
      <c r="H776" s="2"/>
      <c r="I776" s="2" t="s">
        <v>234</v>
      </c>
      <c r="J776" s="2" t="s">
        <v>794</v>
      </c>
      <c r="K776" s="2"/>
      <c r="L776" s="2">
        <f>J776/B776</f>
        <v>0.92173913043478262</v>
      </c>
    </row>
    <row r="777" spans="1:12">
      <c r="A777" s="2" t="s">
        <v>235</v>
      </c>
      <c r="B777" s="2" t="s">
        <v>119</v>
      </c>
      <c r="C777" s="2"/>
      <c r="D777" s="2"/>
      <c r="E777" s="2"/>
      <c r="F777" s="2"/>
      <c r="G777" s="2"/>
      <c r="H777" s="2"/>
      <c r="J777" s="2" t="s">
        <v>891</v>
      </c>
      <c r="K777" s="2"/>
      <c r="L777" s="2">
        <f t="shared" ref="L777:L780" si="42">J777/B777</f>
        <v>1.0078947368421052</v>
      </c>
    </row>
    <row r="778" spans="1:12">
      <c r="A778" s="2" t="s">
        <v>236</v>
      </c>
      <c r="B778" s="2" t="s">
        <v>32</v>
      </c>
      <c r="C778" s="2"/>
      <c r="D778" s="2"/>
      <c r="E778" s="2"/>
      <c r="F778" s="2"/>
      <c r="G778" s="2"/>
      <c r="H778" s="2"/>
      <c r="J778" s="2" t="s">
        <v>474</v>
      </c>
      <c r="K778" s="2"/>
      <c r="L778" s="2">
        <f t="shared" si="42"/>
        <v>0.94897959183673475</v>
      </c>
    </row>
    <row r="779" spans="1:12">
      <c r="A779" s="2" t="s">
        <v>237</v>
      </c>
      <c r="B779" s="2" t="s">
        <v>41</v>
      </c>
      <c r="C779" s="2"/>
      <c r="D779" s="2"/>
      <c r="E779" s="2"/>
      <c r="F779" s="2"/>
      <c r="G779" s="2"/>
      <c r="H779" s="2"/>
      <c r="J779" s="2" t="s">
        <v>474</v>
      </c>
      <c r="K779" s="2"/>
      <c r="L779" s="2">
        <f t="shared" si="42"/>
        <v>1.0108695652173914</v>
      </c>
    </row>
    <row r="780" spans="1:12">
      <c r="A780" s="2" t="s">
        <v>238</v>
      </c>
      <c r="B780" s="2" t="s">
        <v>80</v>
      </c>
      <c r="C780" s="2"/>
      <c r="D780" s="2"/>
      <c r="E780" s="2"/>
      <c r="F780" s="2"/>
      <c r="G780" s="2"/>
      <c r="H780" s="2"/>
      <c r="J780" s="2" t="s">
        <v>790</v>
      </c>
      <c r="K780" s="2" t="s">
        <v>934</v>
      </c>
      <c r="L780" s="2">
        <f t="shared" si="42"/>
        <v>0.86458333333333337</v>
      </c>
    </row>
    <row r="781" spans="1:12">
      <c r="A781" s="2" t="s">
        <v>239</v>
      </c>
      <c r="B781" s="24" t="s">
        <v>33</v>
      </c>
      <c r="C781" s="2" t="s">
        <v>41</v>
      </c>
      <c r="D781" s="2" t="s">
        <v>75</v>
      </c>
      <c r="E781" s="2" t="s">
        <v>240</v>
      </c>
      <c r="F781" s="2"/>
      <c r="G781" s="2"/>
      <c r="H781" s="2"/>
      <c r="J781" s="2" t="s">
        <v>794</v>
      </c>
      <c r="K781" s="2"/>
      <c r="L781" s="2">
        <f>J781/C781</f>
        <v>0.92173913043478262</v>
      </c>
    </row>
    <row r="782" spans="1:12">
      <c r="A782" s="2" t="s">
        <v>241</v>
      </c>
      <c r="B782" s="24" t="s">
        <v>33</v>
      </c>
      <c r="C782" s="2" t="s">
        <v>80</v>
      </c>
      <c r="D782" s="2" t="s">
        <v>17</v>
      </c>
      <c r="E782" s="2" t="s">
        <v>242</v>
      </c>
      <c r="F782" s="2"/>
      <c r="G782" s="2"/>
      <c r="H782" s="2"/>
      <c r="J782" s="2" t="s">
        <v>9</v>
      </c>
      <c r="K782" s="2"/>
      <c r="L782" s="2">
        <f t="shared" ref="L782:L792" si="43">J782/C782</f>
        <v>1.125</v>
      </c>
    </row>
    <row r="783" spans="1:12">
      <c r="A783" s="2" t="s">
        <v>243</v>
      </c>
      <c r="B783" s="24" t="s">
        <v>33</v>
      </c>
      <c r="C783" s="2" t="s">
        <v>63</v>
      </c>
      <c r="D783" s="2" t="s">
        <v>50</v>
      </c>
      <c r="E783" s="2" t="s">
        <v>244</v>
      </c>
      <c r="F783" s="2"/>
      <c r="G783" s="2"/>
      <c r="H783" s="2"/>
      <c r="J783" s="2" t="s">
        <v>71</v>
      </c>
      <c r="K783" s="2"/>
      <c r="L783" s="2">
        <f t="shared" si="43"/>
        <v>0.90909090909090906</v>
      </c>
    </row>
    <row r="784" spans="1:12">
      <c r="A784" s="2" t="s">
        <v>245</v>
      </c>
      <c r="B784" s="24" t="s">
        <v>33</v>
      </c>
      <c r="C784" s="2" t="s">
        <v>32</v>
      </c>
      <c r="D784" s="2" t="s">
        <v>212</v>
      </c>
      <c r="E784" s="2" t="s">
        <v>246</v>
      </c>
      <c r="F784" s="2"/>
      <c r="G784" s="2"/>
      <c r="H784" s="2"/>
      <c r="J784" s="2" t="s">
        <v>900</v>
      </c>
      <c r="K784" s="2"/>
      <c r="L784" s="2">
        <f t="shared" si="43"/>
        <v>0.9285714285714286</v>
      </c>
    </row>
    <row r="785" spans="1:12">
      <c r="A785" s="2" t="s">
        <v>247</v>
      </c>
      <c r="B785" s="24" t="s">
        <v>33</v>
      </c>
      <c r="C785" s="2" t="s">
        <v>41</v>
      </c>
      <c r="D785" s="2" t="s">
        <v>75</v>
      </c>
      <c r="E785" s="2" t="s">
        <v>30</v>
      </c>
      <c r="F785" s="2"/>
      <c r="G785" s="2"/>
      <c r="H785" s="2"/>
      <c r="J785" s="2" t="s">
        <v>805</v>
      </c>
      <c r="K785" s="2"/>
      <c r="L785" s="2">
        <f t="shared" si="43"/>
        <v>1.0239130434782608</v>
      </c>
    </row>
    <row r="786" spans="1:12">
      <c r="A786" s="2" t="s">
        <v>248</v>
      </c>
      <c r="B786" s="24" t="s">
        <v>33</v>
      </c>
      <c r="C786" s="2" t="s">
        <v>35</v>
      </c>
      <c r="D786" s="2" t="s">
        <v>79</v>
      </c>
      <c r="E786" s="2" t="s">
        <v>249</v>
      </c>
      <c r="F786" s="2"/>
      <c r="G786" s="2"/>
      <c r="H786" s="2"/>
      <c r="J786" s="2" t="s">
        <v>41</v>
      </c>
      <c r="K786" s="2"/>
      <c r="L786" s="2">
        <f t="shared" si="43"/>
        <v>0.90196078431372551</v>
      </c>
    </row>
    <row r="787" spans="1:12">
      <c r="A787" s="2" t="s">
        <v>250</v>
      </c>
      <c r="B787" s="24" t="s">
        <v>33</v>
      </c>
      <c r="C787" s="2" t="s">
        <v>63</v>
      </c>
      <c r="D787" s="2" t="s">
        <v>50</v>
      </c>
      <c r="E787" s="2" t="s">
        <v>63</v>
      </c>
      <c r="F787" s="2"/>
      <c r="G787" s="2"/>
      <c r="H787" s="2"/>
      <c r="J787" s="2" t="s">
        <v>816</v>
      </c>
      <c r="K787" s="2"/>
      <c r="L787" s="2">
        <f t="shared" si="43"/>
        <v>1.2136363636363636</v>
      </c>
    </row>
    <row r="788" spans="1:12">
      <c r="A788" s="2" t="s">
        <v>251</v>
      </c>
      <c r="B788" s="24" t="s">
        <v>33</v>
      </c>
      <c r="C788" s="2" t="s">
        <v>125</v>
      </c>
      <c r="D788" s="2" t="s">
        <v>79</v>
      </c>
      <c r="E788" s="2" t="s">
        <v>125</v>
      </c>
      <c r="F788" s="2"/>
      <c r="G788" s="2"/>
      <c r="H788" s="2"/>
      <c r="I788" s="2" t="s">
        <v>252</v>
      </c>
      <c r="J788" s="2" t="s">
        <v>907</v>
      </c>
      <c r="K788" s="2" t="s">
        <v>915</v>
      </c>
      <c r="L788" s="2">
        <f t="shared" si="43"/>
        <v>0.78333333333333333</v>
      </c>
    </row>
    <row r="789" spans="1:12">
      <c r="A789" s="2" t="s">
        <v>253</v>
      </c>
      <c r="B789" s="24" t="s">
        <v>33</v>
      </c>
      <c r="C789" s="2" t="s">
        <v>71</v>
      </c>
      <c r="D789" s="2" t="s">
        <v>136</v>
      </c>
      <c r="E789" s="2" t="s">
        <v>254</v>
      </c>
      <c r="F789" s="2"/>
      <c r="G789" s="2"/>
      <c r="H789" s="2"/>
      <c r="J789" s="2" t="s">
        <v>786</v>
      </c>
      <c r="K789" s="2"/>
      <c r="L789" s="2">
        <f t="shared" si="43"/>
        <v>0.99</v>
      </c>
    </row>
    <row r="790" spans="1:12">
      <c r="A790" s="2" t="s">
        <v>255</v>
      </c>
      <c r="B790" s="24" t="s">
        <v>33</v>
      </c>
      <c r="C790" s="2" t="s">
        <v>256</v>
      </c>
      <c r="D790" s="2" t="s">
        <v>13</v>
      </c>
      <c r="E790" s="2" t="s">
        <v>257</v>
      </c>
      <c r="F790" s="2"/>
      <c r="G790" s="2"/>
      <c r="H790" s="2"/>
      <c r="J790" s="2" t="s">
        <v>807</v>
      </c>
      <c r="K790" s="2"/>
      <c r="L790" s="2">
        <f t="shared" si="43"/>
        <v>1.5038461538461538</v>
      </c>
    </row>
    <row r="791" spans="1:12">
      <c r="A791" s="2" t="s">
        <v>258</v>
      </c>
      <c r="B791" s="24" t="s">
        <v>33</v>
      </c>
      <c r="C791" s="2" t="s">
        <v>208</v>
      </c>
      <c r="D791" s="2" t="s">
        <v>50</v>
      </c>
      <c r="E791" s="2" t="s">
        <v>259</v>
      </c>
      <c r="F791" s="2"/>
      <c r="G791" s="2"/>
      <c r="H791" s="2"/>
      <c r="I791" s="2" t="s">
        <v>260</v>
      </c>
      <c r="J791" s="2" t="s">
        <v>891</v>
      </c>
      <c r="K791" s="2"/>
      <c r="L791" s="2">
        <f t="shared" si="43"/>
        <v>1.1606060606060604</v>
      </c>
    </row>
    <row r="792" spans="1:12">
      <c r="A792" s="2" t="s">
        <v>261</v>
      </c>
      <c r="B792" s="24" t="s">
        <v>33</v>
      </c>
      <c r="C792" s="2" t="s">
        <v>39</v>
      </c>
      <c r="D792" s="2" t="s">
        <v>108</v>
      </c>
      <c r="E792" s="2" t="s">
        <v>262</v>
      </c>
      <c r="F792" s="2"/>
      <c r="G792" s="2"/>
      <c r="H792" s="2"/>
      <c r="J792" s="2" t="s">
        <v>927</v>
      </c>
      <c r="K792" s="2" t="s">
        <v>108</v>
      </c>
      <c r="L792" s="2">
        <f t="shared" si="43"/>
        <v>0.85121951219512193</v>
      </c>
    </row>
    <row r="793" spans="1:12">
      <c r="A793" s="2" t="s">
        <v>263</v>
      </c>
      <c r="B793" s="24" t="s">
        <v>33</v>
      </c>
      <c r="C793" s="2" t="s">
        <v>264</v>
      </c>
      <c r="D793" s="2" t="s">
        <v>50</v>
      </c>
      <c r="E793" s="2" t="s">
        <v>265</v>
      </c>
      <c r="F793" s="2"/>
      <c r="G793" s="2"/>
      <c r="H793" s="2"/>
      <c r="J793" s="2" t="s">
        <v>935</v>
      </c>
      <c r="K793" s="2"/>
      <c r="L793" s="2">
        <f>J793/29</f>
        <v>1</v>
      </c>
    </row>
    <row r="794" spans="1:12">
      <c r="H794" s="2"/>
      <c r="J794" s="2"/>
      <c r="K794" s="2"/>
    </row>
    <row r="795" spans="1:12">
      <c r="A795" s="2" t="s">
        <v>266</v>
      </c>
      <c r="B795" s="1" t="s">
        <v>122</v>
      </c>
      <c r="C795" s="2"/>
      <c r="D795" s="2"/>
      <c r="E795" s="2"/>
      <c r="F795" s="1"/>
      <c r="G795" s="1"/>
      <c r="H795" s="2"/>
      <c r="I795" s="5"/>
      <c r="J795" s="2" t="s">
        <v>771</v>
      </c>
      <c r="K795" s="2"/>
      <c r="L795" s="2">
        <f>J795/B795</f>
        <v>0.8833333333333333</v>
      </c>
    </row>
    <row r="796" spans="1:12">
      <c r="A796" s="2" t="s">
        <v>267</v>
      </c>
      <c r="B796" s="2" t="s">
        <v>122</v>
      </c>
      <c r="C796" s="2"/>
      <c r="D796" s="2"/>
      <c r="E796" s="2"/>
      <c r="F796" s="2"/>
      <c r="G796" s="1"/>
      <c r="H796" s="2"/>
      <c r="I796" s="2"/>
      <c r="J796" s="2" t="s">
        <v>853</v>
      </c>
      <c r="K796" s="2" t="s">
        <v>882</v>
      </c>
    </row>
    <row r="797" spans="1:12">
      <c r="A797" s="2" t="s">
        <v>268</v>
      </c>
      <c r="B797" s="2" t="s">
        <v>259</v>
      </c>
      <c r="C797" s="2"/>
      <c r="D797" s="2"/>
      <c r="E797" s="2"/>
      <c r="F797" s="2"/>
      <c r="G797" s="1"/>
      <c r="H797" s="2"/>
      <c r="I797" s="2"/>
      <c r="J797" s="2" t="s">
        <v>936</v>
      </c>
      <c r="K797" s="2" t="s">
        <v>882</v>
      </c>
    </row>
    <row r="798" spans="1:12">
      <c r="A798" s="2" t="s">
        <v>269</v>
      </c>
      <c r="B798" s="2" t="s">
        <v>122</v>
      </c>
      <c r="C798" s="2"/>
      <c r="D798" s="2"/>
      <c r="E798" s="2"/>
      <c r="F798" s="2"/>
      <c r="G798" s="1"/>
      <c r="H798" s="2"/>
      <c r="J798" s="2" t="s">
        <v>937</v>
      </c>
      <c r="K798" s="2" t="s">
        <v>882</v>
      </c>
    </row>
    <row r="799" spans="1:12">
      <c r="A799" s="2" t="s">
        <v>270</v>
      </c>
      <c r="B799" s="2" t="s">
        <v>105</v>
      </c>
      <c r="C799" s="2"/>
      <c r="D799" s="2"/>
      <c r="E799" s="2"/>
      <c r="F799" s="2"/>
      <c r="G799" s="1"/>
      <c r="I799" s="5"/>
      <c r="J799" s="2" t="s">
        <v>829</v>
      </c>
      <c r="K799" s="2" t="s">
        <v>938</v>
      </c>
      <c r="L799" s="2">
        <f>J799/B799</f>
        <v>0.75384615384615383</v>
      </c>
    </row>
    <row r="800" spans="1:12">
      <c r="A800" s="2" t="s">
        <v>271</v>
      </c>
      <c r="B800" s="2" t="s">
        <v>58</v>
      </c>
      <c r="C800" s="2" t="s">
        <v>105</v>
      </c>
      <c r="D800" s="2" t="s">
        <v>130</v>
      </c>
      <c r="E800" s="2" t="s">
        <v>105</v>
      </c>
      <c r="F800" s="2"/>
      <c r="G800" s="1"/>
      <c r="H800" s="2"/>
      <c r="J800" s="2" t="s">
        <v>786</v>
      </c>
      <c r="K800" s="2" t="s">
        <v>17</v>
      </c>
      <c r="L800" s="2">
        <f>J800/C800</f>
        <v>1.0153846153846153</v>
      </c>
    </row>
    <row r="801" spans="1:12">
      <c r="A801" s="2" t="s">
        <v>272</v>
      </c>
      <c r="B801" s="2" t="s">
        <v>39</v>
      </c>
      <c r="C801" s="2"/>
      <c r="D801" s="2"/>
      <c r="E801" s="2"/>
      <c r="F801" s="2"/>
      <c r="G801" s="1"/>
      <c r="H801" s="2"/>
      <c r="J801" s="2" t="s">
        <v>939</v>
      </c>
      <c r="K801" s="2" t="s">
        <v>940</v>
      </c>
      <c r="L801" s="2">
        <f>J801/B801</f>
        <v>0.35365853658536583</v>
      </c>
    </row>
    <row r="802" spans="1:12">
      <c r="A802" s="2" t="s">
        <v>273</v>
      </c>
      <c r="B802" s="2" t="s">
        <v>125</v>
      </c>
      <c r="C802" s="2"/>
      <c r="D802" s="2"/>
      <c r="E802" s="2"/>
      <c r="F802" s="2"/>
      <c r="G802" s="1"/>
      <c r="H802" s="2"/>
      <c r="I802" s="2"/>
      <c r="J802" s="2" t="s">
        <v>941</v>
      </c>
      <c r="K802" s="2" t="s">
        <v>942</v>
      </c>
    </row>
    <row r="803" spans="1:12">
      <c r="A803" s="2" t="s">
        <v>274</v>
      </c>
      <c r="B803" s="2" t="s">
        <v>81</v>
      </c>
      <c r="C803" s="2"/>
      <c r="D803" s="2"/>
      <c r="E803" s="2"/>
      <c r="F803" s="2"/>
      <c r="G803" s="1"/>
      <c r="H803" s="2"/>
      <c r="I803" s="2"/>
      <c r="J803" s="2" t="s">
        <v>943</v>
      </c>
      <c r="K803" s="2" t="s">
        <v>882</v>
      </c>
    </row>
    <row r="804" spans="1:12">
      <c r="A804" s="2" t="s">
        <v>275</v>
      </c>
      <c r="B804" s="2" t="s">
        <v>125</v>
      </c>
      <c r="C804" s="2"/>
      <c r="D804" s="2"/>
      <c r="E804" s="2"/>
      <c r="F804" s="2"/>
      <c r="G804" s="1"/>
      <c r="H804" s="2"/>
      <c r="I804" s="2"/>
      <c r="J804" s="2" t="s">
        <v>775</v>
      </c>
      <c r="K804" s="2" t="s">
        <v>906</v>
      </c>
    </row>
    <row r="805" spans="1:12">
      <c r="A805" s="2" t="s">
        <v>276</v>
      </c>
      <c r="B805" s="2" t="s">
        <v>125</v>
      </c>
      <c r="C805" s="2"/>
      <c r="D805" s="2"/>
      <c r="E805" s="2"/>
      <c r="F805" s="2"/>
      <c r="G805" s="1"/>
      <c r="H805" s="2"/>
      <c r="I805" s="2"/>
      <c r="J805" s="2" t="s">
        <v>944</v>
      </c>
      <c r="K805" s="2" t="s">
        <v>917</v>
      </c>
    </row>
    <row r="806" spans="1:12">
      <c r="A806" s="2" t="s">
        <v>277</v>
      </c>
      <c r="B806" s="2" t="s">
        <v>80</v>
      </c>
      <c r="C806" s="2"/>
      <c r="D806" s="2"/>
      <c r="E806" s="2"/>
      <c r="F806" s="2"/>
      <c r="G806" s="2"/>
      <c r="H806" s="2"/>
      <c r="I806" s="2"/>
      <c r="J806" s="2" t="s">
        <v>900</v>
      </c>
      <c r="K806" s="2"/>
      <c r="L806" s="2">
        <f>J806/B806</f>
        <v>0.94791666666666663</v>
      </c>
    </row>
    <row r="807" spans="1:12">
      <c r="A807" s="2" t="s">
        <v>278</v>
      </c>
      <c r="B807" s="2" t="s">
        <v>100</v>
      </c>
      <c r="C807" s="2"/>
      <c r="D807" s="2"/>
      <c r="E807" s="2"/>
      <c r="F807" s="2"/>
      <c r="G807" s="2"/>
      <c r="H807" s="2"/>
      <c r="I807" s="2"/>
      <c r="J807" s="2" t="s">
        <v>945</v>
      </c>
      <c r="K807" s="2" t="s">
        <v>136</v>
      </c>
      <c r="L807" s="2">
        <f t="shared" ref="L807:L810" si="44">J807/B807</f>
        <v>0.36808510638297876</v>
      </c>
    </row>
    <row r="808" spans="1:12">
      <c r="A808" s="2" t="s">
        <v>279</v>
      </c>
      <c r="B808" s="2" t="s">
        <v>81</v>
      </c>
      <c r="C808" s="2"/>
      <c r="D808" s="2"/>
      <c r="E808" s="2"/>
      <c r="F808" s="2"/>
      <c r="G808" s="2"/>
      <c r="H808" s="1"/>
      <c r="I808" s="2" t="s">
        <v>28</v>
      </c>
      <c r="J808" s="2" t="s">
        <v>801</v>
      </c>
      <c r="K808" s="2"/>
      <c r="L808" s="2">
        <f t="shared" si="44"/>
        <v>0.97441860465116281</v>
      </c>
    </row>
    <row r="809" spans="1:12">
      <c r="A809" s="2" t="s">
        <v>280</v>
      </c>
      <c r="B809" s="2" t="s">
        <v>119</v>
      </c>
      <c r="C809" s="2"/>
      <c r="D809" s="2"/>
      <c r="E809" s="2"/>
      <c r="F809" s="2"/>
      <c r="G809" s="2"/>
      <c r="H809" s="2"/>
      <c r="I809" s="2" t="s">
        <v>281</v>
      </c>
      <c r="J809" s="2" t="s">
        <v>891</v>
      </c>
      <c r="K809" s="2"/>
      <c r="L809" s="2">
        <f t="shared" si="44"/>
        <v>1.0078947368421052</v>
      </c>
    </row>
    <row r="810" spans="1:12">
      <c r="A810" s="2" t="s">
        <v>282</v>
      </c>
      <c r="B810" s="2" t="s">
        <v>30</v>
      </c>
      <c r="C810" s="2"/>
      <c r="D810" s="2"/>
      <c r="E810" s="2"/>
      <c r="F810" s="2"/>
      <c r="G810" s="2"/>
      <c r="H810" s="2"/>
      <c r="I810" s="2"/>
      <c r="J810" s="2" t="s">
        <v>786</v>
      </c>
      <c r="K810" s="2"/>
      <c r="L810" s="2">
        <f t="shared" si="44"/>
        <v>0.88</v>
      </c>
    </row>
    <row r="811" spans="1:12">
      <c r="A811" s="2" t="s">
        <v>283</v>
      </c>
      <c r="B811" s="2" t="s">
        <v>284</v>
      </c>
      <c r="C811" s="2" t="s">
        <v>30</v>
      </c>
      <c r="D811" s="2" t="s">
        <v>285</v>
      </c>
      <c r="E811" s="2" t="s">
        <v>286</v>
      </c>
      <c r="F811" s="2"/>
      <c r="G811" s="1"/>
      <c r="H811" s="2"/>
      <c r="I811" s="2"/>
      <c r="J811" s="2" t="s">
        <v>39</v>
      </c>
      <c r="K811" s="2"/>
      <c r="L811" s="2">
        <f>J811/C811</f>
        <v>0.91111111111111109</v>
      </c>
    </row>
    <row r="812" spans="1:12">
      <c r="A812" s="2" t="s">
        <v>287</v>
      </c>
      <c r="B812" s="2" t="s">
        <v>102</v>
      </c>
      <c r="C812" s="2"/>
      <c r="D812" s="2"/>
      <c r="E812" s="2"/>
      <c r="F812" s="2"/>
      <c r="G812" s="1"/>
      <c r="H812" s="2"/>
      <c r="I812" s="2"/>
      <c r="J812" s="2" t="s">
        <v>812</v>
      </c>
      <c r="K812" s="2" t="s">
        <v>879</v>
      </c>
      <c r="L812" s="2">
        <f>J812/B812</f>
        <v>0.84423076923076923</v>
      </c>
    </row>
    <row r="813" spans="1:12">
      <c r="A813" s="2" t="s">
        <v>288</v>
      </c>
      <c r="B813" s="2" t="s">
        <v>81</v>
      </c>
      <c r="C813" s="2"/>
      <c r="D813" s="2"/>
      <c r="E813" s="2"/>
      <c r="F813" s="2"/>
      <c r="G813" s="1"/>
      <c r="H813" s="2"/>
      <c r="I813" s="2"/>
      <c r="J813" s="2" t="s">
        <v>795</v>
      </c>
      <c r="K813" s="2"/>
      <c r="L813" s="2">
        <f t="shared" ref="L813:L816" si="45">J813/B813</f>
        <v>0.87906976744186038</v>
      </c>
    </row>
    <row r="814" spans="1:12">
      <c r="A814" s="2" t="s">
        <v>289</v>
      </c>
      <c r="B814" s="2" t="s">
        <v>81</v>
      </c>
      <c r="C814" s="2"/>
      <c r="D814" s="2"/>
      <c r="E814" s="2"/>
      <c r="F814" s="2"/>
      <c r="G814" s="1"/>
      <c r="H814" s="2"/>
      <c r="I814" s="2"/>
      <c r="J814" s="2" t="s">
        <v>891</v>
      </c>
      <c r="K814" s="2"/>
      <c r="L814" s="2">
        <f t="shared" si="45"/>
        <v>0.89069767441860459</v>
      </c>
    </row>
    <row r="815" spans="1:12">
      <c r="A815" s="2" t="s">
        <v>290</v>
      </c>
      <c r="B815" s="2" t="s">
        <v>81</v>
      </c>
      <c r="C815" s="2"/>
      <c r="D815" s="2"/>
      <c r="E815" s="2"/>
      <c r="F815" s="2"/>
      <c r="G815" s="6"/>
      <c r="H815" s="2"/>
      <c r="I815" s="2"/>
      <c r="J815" s="2" t="s">
        <v>784</v>
      </c>
      <c r="K815" s="2"/>
      <c r="L815" s="2">
        <f t="shared" si="45"/>
        <v>0.86744186046511618</v>
      </c>
    </row>
    <row r="816" spans="1:12">
      <c r="A816" s="2" t="s">
        <v>291</v>
      </c>
      <c r="B816" s="2" t="s">
        <v>41</v>
      </c>
      <c r="C816" s="2"/>
      <c r="D816" s="2"/>
      <c r="E816" s="2"/>
      <c r="F816" s="2"/>
      <c r="G816" s="6"/>
      <c r="H816" s="2"/>
      <c r="I816" s="2"/>
      <c r="J816" s="2" t="s">
        <v>901</v>
      </c>
      <c r="K816" s="2"/>
      <c r="L816" s="2">
        <f t="shared" si="45"/>
        <v>0.94347826086956521</v>
      </c>
    </row>
    <row r="817" spans="1:12">
      <c r="A817" s="2" t="s">
        <v>292</v>
      </c>
      <c r="B817" s="2" t="s">
        <v>116</v>
      </c>
      <c r="C817" s="2" t="s">
        <v>71</v>
      </c>
      <c r="D817" s="2" t="s">
        <v>293</v>
      </c>
      <c r="E817" s="2" t="s">
        <v>115</v>
      </c>
      <c r="F817" s="2"/>
      <c r="G817" s="2"/>
      <c r="H817" s="2"/>
      <c r="I817" s="2"/>
      <c r="J817" s="2" t="s">
        <v>474</v>
      </c>
      <c r="K817" s="2"/>
      <c r="L817" s="2">
        <f>J817/C817</f>
        <v>1.1625000000000001</v>
      </c>
    </row>
    <row r="818" spans="1:12">
      <c r="A818" s="2" t="s">
        <v>294</v>
      </c>
      <c r="B818" s="2" t="s">
        <v>30</v>
      </c>
      <c r="C818" s="2"/>
      <c r="D818" s="2"/>
      <c r="E818" s="2"/>
      <c r="F818" s="2"/>
      <c r="G818" s="2"/>
      <c r="H818" s="2"/>
      <c r="I818" s="2"/>
      <c r="J818" s="2" t="s">
        <v>877</v>
      </c>
      <c r="K818" s="2"/>
      <c r="L818" s="2">
        <f>J818/B818</f>
        <v>1.0955555555555554</v>
      </c>
    </row>
    <row r="819" spans="1:12">
      <c r="A819" s="2" t="s">
        <v>295</v>
      </c>
      <c r="B819" s="2" t="s">
        <v>63</v>
      </c>
      <c r="C819" s="2"/>
      <c r="D819" s="2"/>
      <c r="E819" s="2"/>
      <c r="F819" s="2"/>
      <c r="G819" s="2"/>
      <c r="H819" s="2"/>
      <c r="I819" s="2"/>
      <c r="J819" s="2" t="s">
        <v>823</v>
      </c>
      <c r="K819" s="2"/>
      <c r="L819" s="2">
        <f>J819/B819</f>
        <v>1.1068181818181819</v>
      </c>
    </row>
    <row r="820" spans="1:12">
      <c r="A820" s="2" t="s">
        <v>296</v>
      </c>
      <c r="B820" s="2" t="s">
        <v>297</v>
      </c>
      <c r="C820" s="2" t="s">
        <v>35</v>
      </c>
      <c r="D820" s="2" t="s">
        <v>212</v>
      </c>
      <c r="E820" s="2" t="s">
        <v>111</v>
      </c>
      <c r="F820" s="2"/>
      <c r="G820" s="2"/>
      <c r="H820" s="2"/>
      <c r="J820" s="2" t="s">
        <v>834</v>
      </c>
      <c r="K820" s="2"/>
      <c r="L820" s="2">
        <f>J820/C820</f>
        <v>1.1352941176470588</v>
      </c>
    </row>
    <row r="821" spans="1:12">
      <c r="A821" s="2" t="s">
        <v>298</v>
      </c>
      <c r="B821" s="2" t="s">
        <v>37</v>
      </c>
      <c r="C821" s="2"/>
      <c r="D821" s="2"/>
      <c r="E821" s="2"/>
      <c r="F821" s="2"/>
      <c r="G821" s="2"/>
      <c r="H821" s="2"/>
      <c r="I821" s="2"/>
      <c r="J821" s="2" t="s">
        <v>797</v>
      </c>
      <c r="K821" s="2"/>
      <c r="L821" s="2">
        <f>J821/B821</f>
        <v>0.86545454545454548</v>
      </c>
    </row>
    <row r="822" spans="1:12">
      <c r="A822" s="2" t="s">
        <v>299</v>
      </c>
      <c r="B822" s="2" t="s">
        <v>107</v>
      </c>
      <c r="C822" s="2" t="s">
        <v>80</v>
      </c>
      <c r="D822" s="2" t="s">
        <v>126</v>
      </c>
      <c r="E822" s="2" t="s">
        <v>127</v>
      </c>
      <c r="F822" s="2"/>
      <c r="G822" s="2"/>
      <c r="H822" s="2"/>
      <c r="J822" s="2" t="s">
        <v>791</v>
      </c>
      <c r="K822" s="2"/>
      <c r="L822" s="2">
        <f>J822/C822</f>
        <v>1.0041666666666667</v>
      </c>
    </row>
    <row r="823" spans="1:12">
      <c r="A823" s="2" t="s">
        <v>300</v>
      </c>
      <c r="B823" s="2" t="s">
        <v>31</v>
      </c>
      <c r="C823" s="2"/>
      <c r="D823" s="2"/>
      <c r="E823" s="2"/>
      <c r="F823" s="2"/>
      <c r="G823" s="2"/>
      <c r="H823" s="2"/>
      <c r="J823" s="2" t="s">
        <v>946</v>
      </c>
      <c r="K823" s="2"/>
      <c r="L823" s="2">
        <f>J823/B823</f>
        <v>1.508</v>
      </c>
    </row>
    <row r="824" spans="1:12">
      <c r="A824" s="2" t="s">
        <v>301</v>
      </c>
      <c r="B824" s="2" t="s">
        <v>32</v>
      </c>
      <c r="C824" s="2"/>
      <c r="D824" s="2"/>
      <c r="E824" s="2"/>
      <c r="F824" s="2"/>
      <c r="G824" s="2"/>
      <c r="H824" s="2"/>
      <c r="J824" s="2" t="s">
        <v>789</v>
      </c>
      <c r="K824" s="2"/>
      <c r="L824" s="2">
        <f t="shared" ref="L824:L825" si="46">J824/B824</f>
        <v>0.8755102040816326</v>
      </c>
    </row>
    <row r="825" spans="1:12">
      <c r="A825" s="2" t="s">
        <v>302</v>
      </c>
      <c r="B825" s="2" t="s">
        <v>9</v>
      </c>
      <c r="C825" s="2"/>
      <c r="D825" s="2"/>
      <c r="E825" s="2"/>
      <c r="F825" s="2"/>
      <c r="G825" s="2"/>
      <c r="H825" s="2"/>
      <c r="J825" s="2" t="s">
        <v>805</v>
      </c>
      <c r="K825" s="2"/>
      <c r="L825" s="2">
        <f t="shared" si="46"/>
        <v>0.87222222222222223</v>
      </c>
    </row>
    <row r="826" spans="1:12">
      <c r="A826" s="2" t="s">
        <v>303</v>
      </c>
      <c r="B826" s="2" t="s">
        <v>62</v>
      </c>
      <c r="C826" s="2" t="s">
        <v>44</v>
      </c>
      <c r="D826" s="2" t="s">
        <v>110</v>
      </c>
      <c r="E826" s="2" t="s">
        <v>304</v>
      </c>
      <c r="F826" s="2"/>
      <c r="G826" s="2"/>
      <c r="H826" s="2"/>
      <c r="J826" s="2" t="s">
        <v>805</v>
      </c>
      <c r="K826" s="2"/>
      <c r="L826" s="2">
        <f>J826/C826</f>
        <v>0.88867924528301889</v>
      </c>
    </row>
    <row r="827" spans="1:12">
      <c r="A827" s="2" t="s">
        <v>305</v>
      </c>
      <c r="B827" s="2" t="s">
        <v>107</v>
      </c>
      <c r="C827" s="2" t="s">
        <v>74</v>
      </c>
      <c r="D827" s="2" t="s">
        <v>114</v>
      </c>
      <c r="E827" s="2" t="s">
        <v>112</v>
      </c>
      <c r="F827" s="2"/>
      <c r="G827" s="2"/>
      <c r="I827" s="2" t="s">
        <v>306</v>
      </c>
      <c r="J827" s="2" t="s">
        <v>947</v>
      </c>
      <c r="K827" s="2" t="s">
        <v>948</v>
      </c>
    </row>
    <row r="828" spans="1:12">
      <c r="A828" s="2" t="s">
        <v>307</v>
      </c>
      <c r="B828" s="2" t="s">
        <v>107</v>
      </c>
      <c r="C828" s="24" t="s">
        <v>308</v>
      </c>
      <c r="D828" s="2"/>
      <c r="E828" s="2"/>
      <c r="F828" s="2"/>
      <c r="G828" s="2"/>
      <c r="H828" s="2"/>
      <c r="I828" s="2" t="s">
        <v>17</v>
      </c>
      <c r="J828" s="2"/>
      <c r="K828" s="2"/>
    </row>
    <row r="829" spans="1:12">
      <c r="A829" s="2" t="s">
        <v>309</v>
      </c>
      <c r="B829" s="2"/>
      <c r="C829" s="24" t="s">
        <v>308</v>
      </c>
      <c r="D829" s="2"/>
      <c r="E829" s="2"/>
      <c r="F829" s="2"/>
      <c r="G829" s="2"/>
      <c r="H829" s="2"/>
      <c r="I829" s="2" t="s">
        <v>196</v>
      </c>
      <c r="J829" s="2"/>
      <c r="K829" s="2"/>
    </row>
    <row r="830" spans="1:12">
      <c r="A830" s="2" t="s">
        <v>310</v>
      </c>
      <c r="B830" s="2"/>
      <c r="C830" s="2" t="s">
        <v>311</v>
      </c>
      <c r="D830" s="2" t="s">
        <v>114</v>
      </c>
      <c r="E830" s="2" t="s">
        <v>312</v>
      </c>
      <c r="F830" s="2"/>
      <c r="G830" s="2"/>
      <c r="H830" s="2"/>
      <c r="I830" s="2" t="s">
        <v>130</v>
      </c>
      <c r="J830" s="2" t="s">
        <v>816</v>
      </c>
      <c r="K830" s="2"/>
      <c r="L830" s="2">
        <f>J830/51</f>
        <v>1.0470588235294118</v>
      </c>
    </row>
    <row r="831" spans="1:12">
      <c r="A831" s="2" t="s">
        <v>313</v>
      </c>
      <c r="B831" s="2" t="s">
        <v>37</v>
      </c>
      <c r="C831" s="2"/>
      <c r="D831" s="2"/>
      <c r="E831" s="2"/>
      <c r="F831" s="2"/>
      <c r="G831" s="2"/>
      <c r="H831" s="2"/>
      <c r="J831" s="2" t="s">
        <v>921</v>
      </c>
      <c r="K831" s="2" t="s">
        <v>917</v>
      </c>
    </row>
    <row r="832" spans="1:12">
      <c r="A832" s="2" t="s">
        <v>314</v>
      </c>
      <c r="B832" s="2" t="s">
        <v>31</v>
      </c>
      <c r="C832" s="2"/>
      <c r="D832" s="2"/>
      <c r="E832" s="2"/>
      <c r="F832" s="2"/>
      <c r="G832" s="2"/>
      <c r="H832" s="2"/>
      <c r="J832" s="2" t="s">
        <v>823</v>
      </c>
      <c r="K832" s="2" t="s">
        <v>906</v>
      </c>
    </row>
    <row r="833" spans="1:12">
      <c r="A833" s="2" t="s">
        <v>315</v>
      </c>
      <c r="B833" s="2" t="s">
        <v>39</v>
      </c>
      <c r="C833" s="2"/>
      <c r="D833" s="2"/>
      <c r="E833" s="2"/>
      <c r="F833" s="2"/>
      <c r="G833" s="2"/>
      <c r="H833" s="2"/>
      <c r="I833" s="5"/>
      <c r="J833" s="2" t="s">
        <v>813</v>
      </c>
      <c r="K833" s="2" t="s">
        <v>906</v>
      </c>
    </row>
    <row r="834" spans="1:12">
      <c r="A834" s="2" t="s">
        <v>316</v>
      </c>
      <c r="B834" s="2" t="s">
        <v>31</v>
      </c>
      <c r="C834" s="2"/>
      <c r="D834" s="2"/>
      <c r="E834" s="2"/>
      <c r="F834" s="2"/>
      <c r="G834" s="2"/>
      <c r="H834" s="2"/>
      <c r="J834" s="2" t="s">
        <v>853</v>
      </c>
      <c r="K834" s="2" t="s">
        <v>949</v>
      </c>
    </row>
    <row r="835" spans="1:12">
      <c r="A835" s="2" t="s">
        <v>317</v>
      </c>
      <c r="B835" s="2" t="s">
        <v>118</v>
      </c>
      <c r="C835" s="2"/>
      <c r="D835" s="2"/>
      <c r="E835" s="2"/>
      <c r="F835" s="2"/>
      <c r="G835" s="2"/>
      <c r="H835" s="2"/>
      <c r="J835" s="2" t="s">
        <v>434</v>
      </c>
      <c r="K835" s="2"/>
      <c r="L835" s="2">
        <f>J835/B835</f>
        <v>0.98648648648648651</v>
      </c>
    </row>
    <row r="836" spans="1:12">
      <c r="A836" s="2" t="s">
        <v>318</v>
      </c>
      <c r="B836" s="2" t="s">
        <v>118</v>
      </c>
      <c r="C836" s="2"/>
      <c r="D836" s="2"/>
      <c r="E836" s="2"/>
      <c r="F836" s="2"/>
      <c r="G836" s="2"/>
      <c r="H836" s="1"/>
      <c r="I836" s="2"/>
      <c r="J836" s="2" t="s">
        <v>798</v>
      </c>
      <c r="K836" s="2"/>
      <c r="L836" s="2">
        <f>J836/B836</f>
        <v>1.2</v>
      </c>
    </row>
    <row r="837" spans="1:12">
      <c r="A837" s="2" t="s">
        <v>319</v>
      </c>
      <c r="B837" s="2" t="s">
        <v>125</v>
      </c>
      <c r="C837" s="2"/>
      <c r="D837" s="2"/>
      <c r="E837" s="2"/>
      <c r="F837" s="2"/>
      <c r="G837" s="2"/>
      <c r="H837" s="2"/>
      <c r="J837" s="2" t="s">
        <v>950</v>
      </c>
      <c r="K837" s="2" t="s">
        <v>906</v>
      </c>
    </row>
    <row r="838" spans="1:12">
      <c r="A838" s="2" t="s">
        <v>320</v>
      </c>
      <c r="B838" s="2" t="s">
        <v>321</v>
      </c>
      <c r="C838" s="24" t="s">
        <v>33</v>
      </c>
      <c r="D838" s="2"/>
      <c r="E838" s="2"/>
      <c r="F838" s="2"/>
      <c r="G838" s="2"/>
      <c r="H838" s="2"/>
      <c r="J838" s="2"/>
      <c r="K838" s="2"/>
    </row>
    <row r="839" spans="1:12">
      <c r="H839" s="2"/>
      <c r="J839" s="2"/>
      <c r="K839" s="2"/>
    </row>
    <row r="840" spans="1:12">
      <c r="A840" s="2" t="s">
        <v>322</v>
      </c>
      <c r="B840" s="1" t="s">
        <v>71</v>
      </c>
      <c r="C840" s="2"/>
      <c r="D840" s="2"/>
      <c r="E840" s="2"/>
      <c r="F840" s="1"/>
      <c r="G840" s="1"/>
      <c r="H840" s="2"/>
      <c r="I840" s="2"/>
      <c r="J840" s="2" t="s">
        <v>812</v>
      </c>
      <c r="K840" s="2"/>
      <c r="L840" s="2">
        <f>J840/B840</f>
        <v>1.0974999999999999</v>
      </c>
    </row>
    <row r="841" spans="1:12">
      <c r="A841" s="2" t="s">
        <v>323</v>
      </c>
      <c r="B841" s="2" t="s">
        <v>324</v>
      </c>
      <c r="C841" s="24" t="s">
        <v>33</v>
      </c>
      <c r="D841" s="2"/>
      <c r="E841" s="2"/>
      <c r="F841" s="2"/>
      <c r="G841" s="1"/>
      <c r="H841" s="2"/>
      <c r="I841" s="2"/>
      <c r="J841" s="2" t="s">
        <v>812</v>
      </c>
      <c r="K841" s="2"/>
    </row>
    <row r="842" spans="1:12">
      <c r="A842" s="2" t="s">
        <v>325</v>
      </c>
      <c r="B842" s="2" t="s">
        <v>222</v>
      </c>
      <c r="C842" s="24" t="s">
        <v>33</v>
      </c>
      <c r="D842" s="2"/>
      <c r="E842" s="2"/>
      <c r="F842" s="2"/>
      <c r="G842" s="1"/>
      <c r="H842" s="2"/>
      <c r="I842" s="2"/>
      <c r="J842" s="2"/>
      <c r="K842" s="2"/>
    </row>
    <row r="843" spans="1:12">
      <c r="A843" s="2" t="s">
        <v>326</v>
      </c>
      <c r="B843" s="2" t="s">
        <v>119</v>
      </c>
      <c r="C843" s="2"/>
      <c r="D843" s="2"/>
      <c r="E843" s="2"/>
      <c r="F843" s="2"/>
      <c r="G843" s="1"/>
      <c r="H843" s="2"/>
      <c r="I843" s="2"/>
      <c r="J843" s="2" t="s">
        <v>115</v>
      </c>
      <c r="K843" s="2"/>
      <c r="L843" s="2">
        <f>J843/B843</f>
        <v>1.0657894736842106</v>
      </c>
    </row>
    <row r="844" spans="1:12">
      <c r="A844" s="2" t="s">
        <v>327</v>
      </c>
      <c r="B844" s="2" t="s">
        <v>80</v>
      </c>
      <c r="C844" s="2"/>
      <c r="D844" s="2"/>
      <c r="E844" s="2"/>
      <c r="F844" s="2"/>
      <c r="G844" s="1"/>
      <c r="I844" s="2"/>
      <c r="J844" s="2" t="s">
        <v>877</v>
      </c>
      <c r="K844" s="2"/>
      <c r="L844" s="2">
        <f>J844/B844</f>
        <v>1.0270833333333333</v>
      </c>
    </row>
    <row r="845" spans="1:12">
      <c r="A845" s="2" t="s">
        <v>328</v>
      </c>
      <c r="B845" s="2" t="s">
        <v>131</v>
      </c>
      <c r="C845" s="24" t="s">
        <v>33</v>
      </c>
      <c r="D845" s="2"/>
      <c r="E845" s="2"/>
      <c r="F845" s="2"/>
      <c r="G845" s="1"/>
      <c r="I845" s="2"/>
      <c r="J845" s="2"/>
      <c r="K845" s="2"/>
    </row>
    <row r="846" spans="1:12">
      <c r="A846" s="2" t="s">
        <v>329</v>
      </c>
      <c r="B846" s="2" t="s">
        <v>100</v>
      </c>
      <c r="C846" s="2"/>
      <c r="D846" s="2"/>
      <c r="E846" s="2"/>
      <c r="F846" s="2"/>
      <c r="G846" s="1"/>
      <c r="I846" s="2"/>
      <c r="J846" s="2" t="s">
        <v>658</v>
      </c>
      <c r="K846" s="2"/>
      <c r="L846" s="2">
        <f>J846/B846</f>
        <v>1.1234042553191488</v>
      </c>
    </row>
    <row r="847" spans="1:12">
      <c r="A847" s="2" t="s">
        <v>330</v>
      </c>
      <c r="B847" s="2" t="s">
        <v>81</v>
      </c>
      <c r="C847" s="2"/>
      <c r="D847" s="2"/>
      <c r="E847" s="2"/>
      <c r="F847" s="2"/>
      <c r="G847" s="1"/>
      <c r="I847" s="2"/>
      <c r="J847" s="2" t="s">
        <v>900</v>
      </c>
      <c r="K847" s="2"/>
      <c r="L847" s="2">
        <f t="shared" ref="L847:L848" si="47">J847/B847</f>
        <v>1.058139534883721</v>
      </c>
    </row>
    <row r="848" spans="1:12">
      <c r="A848" s="2" t="s">
        <v>331</v>
      </c>
      <c r="B848" s="2" t="s">
        <v>9</v>
      </c>
      <c r="C848" s="2"/>
      <c r="D848" s="2"/>
      <c r="E848" s="2"/>
      <c r="F848" s="2"/>
      <c r="G848" s="1"/>
      <c r="I848" s="2"/>
      <c r="J848" s="2" t="s">
        <v>658</v>
      </c>
      <c r="K848" s="2"/>
      <c r="L848" s="2">
        <f t="shared" si="47"/>
        <v>0.97777777777777775</v>
      </c>
    </row>
    <row r="849" spans="1:12">
      <c r="A849" s="2" t="s">
        <v>332</v>
      </c>
      <c r="B849" s="2" t="s">
        <v>121</v>
      </c>
      <c r="C849" s="24" t="s">
        <v>33</v>
      </c>
      <c r="D849" s="2"/>
      <c r="E849" s="2"/>
      <c r="F849" s="2"/>
      <c r="G849" s="1"/>
      <c r="I849" s="2"/>
      <c r="J849" s="2"/>
      <c r="K849" s="2"/>
    </row>
    <row r="850" spans="1:12">
      <c r="A850" s="2" t="s">
        <v>333</v>
      </c>
      <c r="B850" s="2" t="s">
        <v>35</v>
      </c>
      <c r="C850" s="2"/>
      <c r="D850" s="2"/>
      <c r="E850" s="2"/>
      <c r="F850" s="2"/>
      <c r="G850" s="1"/>
      <c r="I850" s="2"/>
      <c r="J850" s="2" t="s">
        <v>798</v>
      </c>
      <c r="K850" s="2"/>
      <c r="L850" s="2">
        <f>J850/B850</f>
        <v>0.87058823529411766</v>
      </c>
    </row>
    <row r="851" spans="1:12">
      <c r="A851" s="2" t="s">
        <v>334</v>
      </c>
      <c r="B851" s="2" t="s">
        <v>81</v>
      </c>
      <c r="C851" s="2"/>
      <c r="D851" s="2"/>
      <c r="E851" s="2"/>
      <c r="F851" s="2"/>
      <c r="G851" s="2"/>
      <c r="I851" s="2"/>
      <c r="J851" s="2" t="s">
        <v>794</v>
      </c>
      <c r="K851" s="2"/>
      <c r="L851" s="2">
        <f t="shared" ref="L851:L857" si="48">J851/B851</f>
        <v>0.98604651162790691</v>
      </c>
    </row>
    <row r="852" spans="1:12">
      <c r="A852" s="2" t="s">
        <v>335</v>
      </c>
      <c r="B852" s="2" t="s">
        <v>35</v>
      </c>
      <c r="C852" s="2"/>
      <c r="D852" s="2"/>
      <c r="E852" s="2"/>
      <c r="F852" s="2"/>
      <c r="G852" s="2"/>
      <c r="I852" s="2"/>
      <c r="J852" s="2" t="s">
        <v>658</v>
      </c>
      <c r="K852" s="2"/>
      <c r="L852" s="2">
        <f t="shared" si="48"/>
        <v>1.0352941176470587</v>
      </c>
    </row>
    <row r="853" spans="1:12">
      <c r="A853" s="2" t="s">
        <v>336</v>
      </c>
      <c r="B853" s="2" t="s">
        <v>81</v>
      </c>
      <c r="C853" s="2"/>
      <c r="D853" s="2"/>
      <c r="E853" s="2"/>
      <c r="F853" s="2"/>
      <c r="G853" s="2"/>
      <c r="I853" s="2"/>
      <c r="J853" s="2" t="s">
        <v>891</v>
      </c>
      <c r="K853" s="2"/>
      <c r="L853" s="2">
        <f t="shared" si="48"/>
        <v>0.89069767441860459</v>
      </c>
    </row>
    <row r="854" spans="1:12">
      <c r="A854" s="2" t="s">
        <v>337</v>
      </c>
      <c r="B854" s="2" t="s">
        <v>80</v>
      </c>
      <c r="C854" s="2"/>
      <c r="D854" s="2"/>
      <c r="E854" s="2"/>
      <c r="F854" s="2"/>
      <c r="G854" s="2"/>
      <c r="I854" s="2"/>
      <c r="J854" s="2" t="s">
        <v>797</v>
      </c>
      <c r="K854" s="2"/>
      <c r="L854" s="2">
        <f t="shared" si="48"/>
        <v>0.9916666666666667</v>
      </c>
    </row>
    <row r="855" spans="1:12">
      <c r="A855" s="2" t="s">
        <v>338</v>
      </c>
      <c r="B855" s="2" t="s">
        <v>44</v>
      </c>
      <c r="C855" s="2"/>
      <c r="D855" s="2"/>
      <c r="E855" s="2"/>
      <c r="F855" s="2"/>
      <c r="G855" s="1"/>
      <c r="I855" s="2"/>
      <c r="J855" s="2" t="s">
        <v>827</v>
      </c>
      <c r="K855" s="2" t="s">
        <v>951</v>
      </c>
      <c r="L855" s="2">
        <f t="shared" si="48"/>
        <v>1.0679245283018868</v>
      </c>
    </row>
    <row r="856" spans="1:12">
      <c r="A856" s="2" t="s">
        <v>339</v>
      </c>
      <c r="B856" s="2" t="s">
        <v>37</v>
      </c>
      <c r="C856" s="2"/>
      <c r="D856" s="2"/>
      <c r="E856" s="2"/>
      <c r="F856" s="2"/>
      <c r="G856" s="1"/>
      <c r="I856" s="2"/>
      <c r="J856" s="2" t="s">
        <v>815</v>
      </c>
      <c r="K856" s="2"/>
      <c r="L856" s="2">
        <f t="shared" si="48"/>
        <v>0.81636363636363629</v>
      </c>
    </row>
    <row r="857" spans="1:12">
      <c r="A857" s="2" t="s">
        <v>340</v>
      </c>
      <c r="B857" s="2" t="s">
        <v>95</v>
      </c>
      <c r="C857" s="2"/>
      <c r="D857" s="2"/>
      <c r="E857" s="2"/>
      <c r="F857" s="2"/>
      <c r="G857" s="1"/>
      <c r="I857" s="2"/>
      <c r="J857" s="2" t="s">
        <v>900</v>
      </c>
      <c r="K857" s="2"/>
      <c r="L857" s="2">
        <f t="shared" si="48"/>
        <v>0.78448275862068961</v>
      </c>
    </row>
    <row r="858" spans="1:12">
      <c r="A858" s="2" t="s">
        <v>341</v>
      </c>
      <c r="B858" s="24" t="s">
        <v>33</v>
      </c>
      <c r="C858" s="2" t="s">
        <v>102</v>
      </c>
      <c r="D858" s="2" t="s">
        <v>212</v>
      </c>
      <c r="E858" s="2" t="s">
        <v>342</v>
      </c>
      <c r="F858" s="2"/>
      <c r="G858" s="1"/>
      <c r="I858" s="2"/>
      <c r="J858" s="2" t="s">
        <v>39</v>
      </c>
      <c r="K858" s="2"/>
      <c r="L858" s="2">
        <f>J858/C858</f>
        <v>0.78846153846153844</v>
      </c>
    </row>
    <row r="859" spans="1:12">
      <c r="A859" s="2" t="s">
        <v>343</v>
      </c>
      <c r="B859" s="2" t="s">
        <v>37</v>
      </c>
      <c r="C859" s="2"/>
      <c r="D859" s="2"/>
      <c r="E859" s="2"/>
      <c r="F859" s="2"/>
      <c r="G859" s="6"/>
      <c r="I859" s="2"/>
      <c r="J859" s="2" t="s">
        <v>901</v>
      </c>
      <c r="K859" s="2"/>
      <c r="L859" s="2">
        <f>J859/B859</f>
        <v>0.78909090909090907</v>
      </c>
    </row>
    <row r="860" spans="1:12">
      <c r="A860" s="2" t="s">
        <v>344</v>
      </c>
      <c r="B860" s="2" t="s">
        <v>100</v>
      </c>
      <c r="C860" s="2"/>
      <c r="D860" s="2"/>
      <c r="E860" s="2"/>
      <c r="F860" s="2"/>
      <c r="G860" s="6"/>
      <c r="I860" s="2"/>
      <c r="J860" s="2" t="s">
        <v>786</v>
      </c>
      <c r="K860" s="2"/>
      <c r="L860" s="2">
        <f t="shared" ref="L860:L862" si="49">J860/B860</f>
        <v>0.8425531914893617</v>
      </c>
    </row>
    <row r="861" spans="1:12">
      <c r="A861" s="2" t="s">
        <v>345</v>
      </c>
      <c r="B861" s="2" t="s">
        <v>37</v>
      </c>
      <c r="C861" s="2"/>
      <c r="D861" s="2"/>
      <c r="E861" s="2"/>
      <c r="F861" s="2"/>
      <c r="G861" s="2"/>
      <c r="I861" s="2"/>
      <c r="J861" s="2" t="s">
        <v>815</v>
      </c>
      <c r="K861" s="2"/>
      <c r="L861" s="2">
        <f t="shared" si="49"/>
        <v>0.81636363636363629</v>
      </c>
    </row>
    <row r="862" spans="1:12">
      <c r="A862" s="2" t="s">
        <v>346</v>
      </c>
      <c r="B862" s="2" t="s">
        <v>44</v>
      </c>
      <c r="C862" s="2"/>
      <c r="D862" s="2"/>
      <c r="E862" s="2"/>
      <c r="F862" s="2"/>
      <c r="G862" s="2"/>
      <c r="I862" s="2"/>
      <c r="J862" s="2" t="s">
        <v>812</v>
      </c>
      <c r="K862" s="2"/>
      <c r="L862" s="2">
        <f t="shared" si="49"/>
        <v>0.82830188679245276</v>
      </c>
    </row>
    <row r="863" spans="1:12">
      <c r="A863" s="2" t="s">
        <v>347</v>
      </c>
      <c r="B863" s="2" t="s">
        <v>348</v>
      </c>
      <c r="C863" s="2" t="s">
        <v>47</v>
      </c>
      <c r="D863" s="2" t="s">
        <v>79</v>
      </c>
      <c r="E863" s="2" t="s">
        <v>349</v>
      </c>
      <c r="F863" s="2"/>
      <c r="G863" s="2"/>
      <c r="I863" s="2"/>
      <c r="J863" s="2" t="s">
        <v>823</v>
      </c>
      <c r="K863" s="2"/>
      <c r="L863" s="2">
        <f>J863/C863</f>
        <v>0.77301587301587305</v>
      </c>
    </row>
    <row r="864" spans="1:12">
      <c r="A864" s="2" t="s">
        <v>350</v>
      </c>
      <c r="B864" s="2" t="s">
        <v>82</v>
      </c>
      <c r="C864" s="2"/>
      <c r="D864" s="2"/>
      <c r="E864" s="2"/>
      <c r="F864" s="2"/>
      <c r="G864" s="2"/>
      <c r="I864" s="2"/>
      <c r="J864" s="2" t="s">
        <v>816</v>
      </c>
      <c r="K864" s="2"/>
      <c r="L864" s="2">
        <f>J864/B864</f>
        <v>0.79701492537313434</v>
      </c>
    </row>
    <row r="865" spans="1:12">
      <c r="A865" s="2" t="s">
        <v>351</v>
      </c>
      <c r="B865" s="2" t="s">
        <v>352</v>
      </c>
      <c r="C865" s="2" t="s">
        <v>102</v>
      </c>
      <c r="D865" s="2" t="s">
        <v>293</v>
      </c>
      <c r="E865" s="2" t="s">
        <v>353</v>
      </c>
      <c r="F865" s="2"/>
      <c r="G865" s="2"/>
      <c r="I865" s="2"/>
      <c r="J865" s="2" t="s">
        <v>830</v>
      </c>
      <c r="K865" s="2"/>
      <c r="L865" s="2">
        <f>J865/C865</f>
        <v>1.075</v>
      </c>
    </row>
    <row r="866" spans="1:12">
      <c r="A866" s="2" t="s">
        <v>354</v>
      </c>
      <c r="B866" s="2" t="s">
        <v>74</v>
      </c>
      <c r="C866" s="2"/>
      <c r="D866" s="2"/>
      <c r="E866" s="2"/>
      <c r="F866" s="2"/>
      <c r="G866" s="2"/>
      <c r="I866" s="2"/>
      <c r="J866" s="2" t="s">
        <v>791</v>
      </c>
      <c r="K866" s="2"/>
      <c r="L866" s="2">
        <f>J866/B866</f>
        <v>0.81694915254237288</v>
      </c>
    </row>
    <row r="867" spans="1:12">
      <c r="A867" s="2" t="s">
        <v>355</v>
      </c>
      <c r="B867" s="2" t="s">
        <v>356</v>
      </c>
      <c r="C867" s="2" t="s">
        <v>38</v>
      </c>
      <c r="D867" s="2" t="s">
        <v>285</v>
      </c>
      <c r="E867" s="2" t="s">
        <v>357</v>
      </c>
      <c r="F867" s="2"/>
      <c r="G867" s="2"/>
      <c r="I867" s="2"/>
      <c r="J867" s="2" t="s">
        <v>825</v>
      </c>
      <c r="K867" s="2"/>
      <c r="L867" s="2">
        <f>J867/C867</f>
        <v>0.83166666666666667</v>
      </c>
    </row>
    <row r="868" spans="1:12">
      <c r="A868" s="2" t="s">
        <v>358</v>
      </c>
      <c r="B868" s="2" t="s">
        <v>38</v>
      </c>
      <c r="C868" s="2"/>
      <c r="D868" s="2"/>
      <c r="E868" s="2"/>
      <c r="F868" s="2"/>
      <c r="G868" s="2"/>
      <c r="I868" s="2"/>
      <c r="J868" s="2" t="s">
        <v>952</v>
      </c>
      <c r="K868" s="2" t="s">
        <v>917</v>
      </c>
    </row>
    <row r="869" spans="1:12">
      <c r="A869" s="2" t="s">
        <v>359</v>
      </c>
      <c r="B869" s="2" t="s">
        <v>74</v>
      </c>
      <c r="C869" s="2"/>
      <c r="D869" s="2"/>
      <c r="E869" s="2"/>
      <c r="F869" s="2"/>
      <c r="G869" s="2"/>
      <c r="I869" s="2"/>
      <c r="J869" s="2" t="s">
        <v>953</v>
      </c>
      <c r="K869" s="2" t="s">
        <v>917</v>
      </c>
    </row>
    <row r="870" spans="1:12">
      <c r="A870" s="2" t="s">
        <v>360</v>
      </c>
      <c r="B870" s="2"/>
      <c r="C870" s="24" t="s">
        <v>33</v>
      </c>
      <c r="D870" s="2"/>
      <c r="E870" s="2"/>
      <c r="F870" s="2"/>
      <c r="G870" s="2"/>
      <c r="I870" s="2" t="s">
        <v>133</v>
      </c>
      <c r="J870" s="2" t="s">
        <v>813</v>
      </c>
      <c r="K870" s="2"/>
    </row>
    <row r="871" spans="1:12">
      <c r="A871" s="2" t="s">
        <v>361</v>
      </c>
      <c r="B871" s="2"/>
      <c r="C871" s="2" t="s">
        <v>71</v>
      </c>
      <c r="D871" s="2" t="s">
        <v>285</v>
      </c>
      <c r="E871" s="2" t="s">
        <v>105</v>
      </c>
      <c r="F871" s="2"/>
      <c r="G871" s="2"/>
      <c r="I871" s="2"/>
      <c r="J871" s="2" t="s">
        <v>927</v>
      </c>
      <c r="K871" s="2" t="s">
        <v>954</v>
      </c>
    </row>
    <row r="872" spans="1:12">
      <c r="A872" s="2" t="s">
        <v>362</v>
      </c>
      <c r="B872" s="2"/>
      <c r="C872" s="24" t="s">
        <v>33</v>
      </c>
      <c r="D872" s="2"/>
      <c r="E872" s="2"/>
      <c r="F872" s="2"/>
      <c r="G872" s="2"/>
      <c r="I872" s="2"/>
      <c r="J872" s="2"/>
      <c r="K872" s="2"/>
    </row>
    <row r="873" spans="1:12">
      <c r="A873" s="2" t="s">
        <v>363</v>
      </c>
      <c r="B873" s="2"/>
      <c r="C873" s="2" t="s">
        <v>80</v>
      </c>
      <c r="D873" s="2" t="s">
        <v>212</v>
      </c>
      <c r="E873" s="2" t="s">
        <v>364</v>
      </c>
      <c r="F873" s="2"/>
      <c r="G873" s="2"/>
      <c r="I873" s="2"/>
      <c r="J873" s="2" t="s">
        <v>953</v>
      </c>
      <c r="K873" s="2" t="s">
        <v>955</v>
      </c>
    </row>
    <row r="874" spans="1:12">
      <c r="A874" s="2" t="s">
        <v>365</v>
      </c>
      <c r="B874" s="2"/>
      <c r="C874" s="2" t="s">
        <v>190</v>
      </c>
      <c r="D874" s="2" t="s">
        <v>126</v>
      </c>
      <c r="E874" s="2" t="s">
        <v>366</v>
      </c>
      <c r="F874" s="2"/>
      <c r="G874" s="2"/>
      <c r="I874" s="2"/>
      <c r="J874" s="2" t="s">
        <v>808</v>
      </c>
      <c r="K874" s="2" t="s">
        <v>626</v>
      </c>
    </row>
    <row r="875" spans="1:12">
      <c r="A875" s="2" t="s">
        <v>367</v>
      </c>
      <c r="B875" s="2"/>
      <c r="C875" s="2" t="s">
        <v>259</v>
      </c>
      <c r="D875" s="2" t="s">
        <v>46</v>
      </c>
      <c r="E875" s="2" t="s">
        <v>259</v>
      </c>
      <c r="F875" s="2"/>
      <c r="G875" s="2"/>
      <c r="I875" s="2"/>
      <c r="J875" s="2" t="s">
        <v>956</v>
      </c>
      <c r="K875" s="2" t="s">
        <v>626</v>
      </c>
    </row>
    <row r="876" spans="1:12">
      <c r="A876" s="2" t="s">
        <v>368</v>
      </c>
      <c r="B876" s="2"/>
      <c r="C876" s="2" t="s">
        <v>369</v>
      </c>
      <c r="D876" s="2" t="s">
        <v>370</v>
      </c>
      <c r="E876" s="2" t="s">
        <v>371</v>
      </c>
      <c r="F876" s="2"/>
      <c r="G876" s="2"/>
      <c r="I876" s="2"/>
      <c r="J876" s="2" t="s">
        <v>651</v>
      </c>
      <c r="K876" s="2"/>
      <c r="L876" s="2">
        <f>J876/C876</f>
        <v>2.4857142857142858</v>
      </c>
    </row>
    <row r="877" spans="1:12">
      <c r="A877" s="2" t="s">
        <v>372</v>
      </c>
      <c r="B877" s="2"/>
      <c r="C877" s="24" t="s">
        <v>33</v>
      </c>
      <c r="D877" s="2"/>
      <c r="E877" s="2"/>
      <c r="F877" s="2"/>
      <c r="G877" s="2"/>
      <c r="I877" s="2"/>
      <c r="J877" s="2" t="s">
        <v>848</v>
      </c>
      <c r="K877" s="2" t="s">
        <v>626</v>
      </c>
    </row>
    <row r="878" spans="1:12">
      <c r="A878" s="2" t="s">
        <v>373</v>
      </c>
      <c r="B878" s="2"/>
      <c r="C878" s="2" t="s">
        <v>105</v>
      </c>
      <c r="D878" s="2" t="s">
        <v>136</v>
      </c>
      <c r="E878" s="2" t="s">
        <v>374</v>
      </c>
      <c r="F878" s="2"/>
      <c r="G878" s="2"/>
      <c r="I878" s="2"/>
      <c r="J878" s="2" t="s">
        <v>805</v>
      </c>
      <c r="K878" s="2" t="s">
        <v>98</v>
      </c>
      <c r="L878" s="2">
        <f>J878/C878</f>
        <v>1.2076923076923076</v>
      </c>
    </row>
    <row r="879" spans="1:12">
      <c r="A879" s="2" t="s">
        <v>375</v>
      </c>
      <c r="B879" s="2"/>
      <c r="C879" s="2" t="s">
        <v>39</v>
      </c>
      <c r="D879" s="2" t="s">
        <v>108</v>
      </c>
      <c r="E879" s="2" t="s">
        <v>39</v>
      </c>
      <c r="F879" s="2"/>
      <c r="G879" s="2"/>
      <c r="I879" s="2" t="s">
        <v>376</v>
      </c>
      <c r="J879" s="2" t="s">
        <v>795</v>
      </c>
      <c r="K879" s="2" t="s">
        <v>376</v>
      </c>
      <c r="L879" s="2">
        <f>J879/C879</f>
        <v>0.92195121951219505</v>
      </c>
    </row>
    <row r="880" spans="1:12">
      <c r="J880" s="2"/>
      <c r="K880" s="2"/>
    </row>
    <row r="881" spans="1:12">
      <c r="A881" s="2" t="s">
        <v>377</v>
      </c>
      <c r="B881" s="1" t="s">
        <v>222</v>
      </c>
      <c r="C881" s="2" t="s">
        <v>190</v>
      </c>
      <c r="D881" s="2" t="s">
        <v>378</v>
      </c>
      <c r="E881" s="2" t="s">
        <v>366</v>
      </c>
      <c r="F881" s="1"/>
      <c r="G881" s="1"/>
      <c r="I881" s="2"/>
      <c r="J881" s="2" t="s">
        <v>801</v>
      </c>
      <c r="K881" s="2"/>
    </row>
    <row r="882" spans="1:12">
      <c r="A882" s="2" t="s">
        <v>379</v>
      </c>
      <c r="B882" s="2" t="s">
        <v>9</v>
      </c>
      <c r="C882" s="2"/>
      <c r="D882" s="2"/>
      <c r="E882" s="2"/>
      <c r="F882" s="2"/>
      <c r="G882" s="1"/>
      <c r="I882" s="2"/>
      <c r="J882" s="2" t="s">
        <v>901</v>
      </c>
      <c r="K882" s="2"/>
      <c r="L882" s="2">
        <f>J882/B882</f>
        <v>0.8037037037037037</v>
      </c>
    </row>
    <row r="883" spans="1:12">
      <c r="A883" s="2" t="s">
        <v>380</v>
      </c>
      <c r="B883" s="2" t="s">
        <v>30</v>
      </c>
      <c r="C883" s="2"/>
      <c r="D883" s="2"/>
      <c r="E883" s="2"/>
      <c r="F883" s="2"/>
      <c r="G883" s="1"/>
      <c r="I883" s="2"/>
      <c r="J883" s="2" t="s">
        <v>813</v>
      </c>
      <c r="K883" s="2"/>
      <c r="L883" s="2">
        <f t="shared" ref="L883:L885" si="50">J883/B883</f>
        <v>0.8600000000000001</v>
      </c>
    </row>
    <row r="884" spans="1:12">
      <c r="A884" s="2" t="s">
        <v>381</v>
      </c>
      <c r="B884" s="2" t="s">
        <v>41</v>
      </c>
      <c r="C884" s="2"/>
      <c r="D884" s="2"/>
      <c r="E884" s="2"/>
      <c r="F884" s="2"/>
      <c r="G884" s="1"/>
      <c r="I884" s="2"/>
      <c r="J884" s="2" t="s">
        <v>813</v>
      </c>
      <c r="K884" s="2"/>
      <c r="L884" s="2">
        <f t="shared" si="50"/>
        <v>0.84130434782608698</v>
      </c>
    </row>
    <row r="885" spans="1:12">
      <c r="A885" s="2" t="s">
        <v>382</v>
      </c>
      <c r="B885" s="2" t="s">
        <v>44</v>
      </c>
      <c r="C885" s="2"/>
      <c r="D885" s="2"/>
      <c r="E885" s="2"/>
      <c r="F885" s="2"/>
      <c r="G885" s="1"/>
      <c r="I885" s="2"/>
      <c r="J885" s="2" t="s">
        <v>812</v>
      </c>
      <c r="K885" s="2"/>
      <c r="L885" s="2">
        <f t="shared" si="50"/>
        <v>0.82830188679245276</v>
      </c>
    </row>
    <row r="886" spans="1:12">
      <c r="A886" s="2" t="s">
        <v>383</v>
      </c>
      <c r="B886" s="24" t="s">
        <v>33</v>
      </c>
      <c r="C886" s="2" t="s">
        <v>71</v>
      </c>
      <c r="D886" s="2" t="s">
        <v>110</v>
      </c>
      <c r="E886" s="2" t="s">
        <v>105</v>
      </c>
      <c r="F886" s="2"/>
      <c r="G886" s="1"/>
      <c r="I886" s="2"/>
      <c r="J886" s="2" t="s">
        <v>957</v>
      </c>
      <c r="K886" s="2"/>
      <c r="L886" s="2">
        <f>J886/C886</f>
        <v>0.85250000000000004</v>
      </c>
    </row>
    <row r="887" spans="1:12">
      <c r="A887" s="2" t="s">
        <v>384</v>
      </c>
      <c r="B887" s="24" t="s">
        <v>33</v>
      </c>
      <c r="C887" s="2" t="s">
        <v>100</v>
      </c>
      <c r="D887" s="2" t="s">
        <v>64</v>
      </c>
      <c r="E887" s="2" t="s">
        <v>80</v>
      </c>
      <c r="F887" s="2"/>
      <c r="G887" s="1"/>
      <c r="I887" s="2"/>
      <c r="J887" s="2" t="s">
        <v>797</v>
      </c>
      <c r="K887" s="2"/>
      <c r="L887" s="2">
        <f>J887/C887</f>
        <v>1.0127659574468086</v>
      </c>
    </row>
    <row r="888" spans="1:12">
      <c r="A888" s="2" t="s">
        <v>385</v>
      </c>
      <c r="B888" s="2" t="s">
        <v>35</v>
      </c>
      <c r="C888" s="2"/>
      <c r="D888" s="2"/>
      <c r="E888" s="2"/>
      <c r="F888" s="2"/>
      <c r="G888" s="1"/>
      <c r="I888" s="2"/>
      <c r="J888" s="2" t="s">
        <v>895</v>
      </c>
      <c r="K888" s="2" t="s">
        <v>529</v>
      </c>
      <c r="L888" s="2">
        <f>J888/B888</f>
        <v>0.4686274509803921</v>
      </c>
    </row>
    <row r="889" spans="1:12">
      <c r="A889" s="2" t="s">
        <v>386</v>
      </c>
      <c r="B889" s="2" t="s">
        <v>31</v>
      </c>
      <c r="C889" s="2"/>
      <c r="D889" s="2"/>
      <c r="E889" s="2"/>
      <c r="F889" s="2"/>
      <c r="G889" s="1"/>
      <c r="I889" s="2"/>
      <c r="J889" s="2" t="s">
        <v>958</v>
      </c>
      <c r="K889" s="2" t="s">
        <v>959</v>
      </c>
      <c r="L889" s="2">
        <f>J889/B889</f>
        <v>0.50600000000000001</v>
      </c>
    </row>
    <row r="890" spans="1:12">
      <c r="A890" s="2" t="s">
        <v>387</v>
      </c>
      <c r="B890" s="2"/>
      <c r="C890" s="24" t="s">
        <v>33</v>
      </c>
      <c r="D890" s="2"/>
      <c r="E890" s="2"/>
      <c r="F890" s="2"/>
      <c r="G890" s="1"/>
      <c r="I890" s="2" t="s">
        <v>388</v>
      </c>
      <c r="J890" s="2" t="s">
        <v>9</v>
      </c>
      <c r="K890" s="2"/>
    </row>
    <row r="891" spans="1:12">
      <c r="A891" s="2" t="s">
        <v>389</v>
      </c>
      <c r="B891" s="2"/>
      <c r="C891" s="2" t="s">
        <v>87</v>
      </c>
      <c r="D891" s="2" t="s">
        <v>17</v>
      </c>
      <c r="E891" s="2" t="s">
        <v>390</v>
      </c>
      <c r="F891" s="2"/>
      <c r="G891" s="1"/>
      <c r="I891" s="2"/>
      <c r="J891" s="2" t="s">
        <v>822</v>
      </c>
      <c r="K891" s="2"/>
      <c r="L891" s="2">
        <f>J891/C891</f>
        <v>0.94516129032258067</v>
      </c>
    </row>
    <row r="892" spans="1:12">
      <c r="A892" s="2" t="s">
        <v>391</v>
      </c>
      <c r="B892" s="2"/>
      <c r="C892" s="2" t="s">
        <v>45</v>
      </c>
      <c r="D892" s="2" t="s">
        <v>136</v>
      </c>
      <c r="E892" s="2" t="s">
        <v>392</v>
      </c>
      <c r="F892" s="2"/>
      <c r="G892" s="2"/>
      <c r="I892" s="2" t="s">
        <v>49</v>
      </c>
      <c r="J892" s="2" t="s">
        <v>900</v>
      </c>
      <c r="K892" s="2"/>
      <c r="L892" s="2">
        <f t="shared" ref="L892:L895" si="51">J892/C892</f>
        <v>0.79824561403508776</v>
      </c>
    </row>
    <row r="893" spans="1:12">
      <c r="A893" s="2" t="s">
        <v>393</v>
      </c>
      <c r="B893" s="2"/>
      <c r="C893" s="2" t="s">
        <v>35</v>
      </c>
      <c r="D893" s="2" t="s">
        <v>17</v>
      </c>
      <c r="E893" s="2" t="s">
        <v>342</v>
      </c>
      <c r="F893" s="2"/>
      <c r="G893" s="2"/>
      <c r="I893" s="2"/>
      <c r="J893" s="2" t="s">
        <v>794</v>
      </c>
      <c r="K893" s="2"/>
      <c r="L893" s="2">
        <f t="shared" si="51"/>
        <v>0.83137254901960778</v>
      </c>
    </row>
    <row r="894" spans="1:12">
      <c r="A894" s="2" t="s">
        <v>394</v>
      </c>
      <c r="B894" s="2"/>
      <c r="C894" s="2" t="s">
        <v>85</v>
      </c>
      <c r="D894" s="2" t="s">
        <v>108</v>
      </c>
      <c r="E894" s="2" t="s">
        <v>395</v>
      </c>
      <c r="F894" s="2"/>
      <c r="G894" s="2"/>
      <c r="I894" s="2" t="s">
        <v>129</v>
      </c>
      <c r="J894" s="2" t="s">
        <v>812</v>
      </c>
      <c r="K894" s="2"/>
      <c r="L894" s="2">
        <f t="shared" si="51"/>
        <v>0.78392857142857142</v>
      </c>
    </row>
    <row r="895" spans="1:12">
      <c r="A895" s="2" t="s">
        <v>396</v>
      </c>
      <c r="B895" s="2" t="s">
        <v>356</v>
      </c>
      <c r="C895" s="2" t="s">
        <v>9</v>
      </c>
      <c r="D895" s="2" t="s">
        <v>108</v>
      </c>
      <c r="E895" s="2" t="s">
        <v>397</v>
      </c>
      <c r="F895" s="2"/>
      <c r="G895" s="1"/>
      <c r="I895" s="2"/>
      <c r="J895" s="2" t="s">
        <v>815</v>
      </c>
      <c r="K895" s="2"/>
      <c r="L895" s="2">
        <f t="shared" si="51"/>
        <v>0.83148148148148149</v>
      </c>
    </row>
    <row r="896" spans="1:12">
      <c r="A896" s="2" t="s">
        <v>398</v>
      </c>
      <c r="B896" s="2" t="s">
        <v>45</v>
      </c>
      <c r="C896" s="2"/>
      <c r="D896" s="2"/>
      <c r="E896" s="2"/>
      <c r="F896" s="2"/>
      <c r="G896" s="6"/>
      <c r="I896" s="2"/>
      <c r="J896" s="2" t="s">
        <v>812</v>
      </c>
      <c r="K896" s="2"/>
      <c r="L896" s="2">
        <f>J896/B896</f>
        <v>0.77017543859649118</v>
      </c>
    </row>
    <row r="897" spans="1:12">
      <c r="A897" s="2" t="s">
        <v>399</v>
      </c>
      <c r="B897" s="2" t="s">
        <v>84</v>
      </c>
      <c r="C897" s="2" t="s">
        <v>85</v>
      </c>
      <c r="D897" s="2" t="s">
        <v>79</v>
      </c>
      <c r="E897" s="2" t="s">
        <v>400</v>
      </c>
      <c r="F897" s="2"/>
      <c r="G897" s="6"/>
      <c r="I897" s="2"/>
      <c r="J897" s="2" t="s">
        <v>794</v>
      </c>
      <c r="K897" s="2"/>
      <c r="L897" s="2">
        <f>J897/C897</f>
        <v>0.75714285714285712</v>
      </c>
    </row>
    <row r="898" spans="1:12">
      <c r="A898" s="2" t="s">
        <v>401</v>
      </c>
      <c r="B898" s="2" t="s">
        <v>45</v>
      </c>
      <c r="C898" s="2"/>
      <c r="D898" s="2"/>
      <c r="E898" s="2"/>
      <c r="F898" s="2"/>
      <c r="G898" s="2"/>
      <c r="I898" s="2"/>
      <c r="J898" s="2" t="s">
        <v>798</v>
      </c>
      <c r="K898" s="2"/>
      <c r="L898" s="2">
        <f>J898/B898</f>
        <v>0.77894736842105261</v>
      </c>
    </row>
    <row r="899" spans="1:12">
      <c r="A899" s="2" t="s">
        <v>402</v>
      </c>
      <c r="B899" s="2" t="s">
        <v>85</v>
      </c>
      <c r="C899" s="2"/>
      <c r="D899" s="2"/>
      <c r="E899" s="2"/>
      <c r="F899" s="2"/>
      <c r="G899" s="2"/>
      <c r="I899" s="2"/>
      <c r="J899" s="2" t="s">
        <v>815</v>
      </c>
      <c r="K899" s="2"/>
      <c r="L899" s="2">
        <f t="shared" ref="L899:L900" si="52">J899/B899</f>
        <v>0.80178571428571421</v>
      </c>
    </row>
    <row r="900" spans="1:12">
      <c r="A900" s="2" t="s">
        <v>403</v>
      </c>
      <c r="B900" s="2" t="s">
        <v>31</v>
      </c>
      <c r="C900" s="2"/>
      <c r="D900" s="2"/>
      <c r="E900" s="2"/>
      <c r="F900" s="2"/>
      <c r="G900" s="2"/>
      <c r="I900" s="2"/>
      <c r="J900" s="2" t="s">
        <v>789</v>
      </c>
      <c r="K900" s="2"/>
      <c r="L900" s="2">
        <f t="shared" si="52"/>
        <v>0.85799999999999998</v>
      </c>
    </row>
    <row r="901" spans="1:12">
      <c r="A901" s="2" t="s">
        <v>404</v>
      </c>
      <c r="B901" s="2" t="s">
        <v>405</v>
      </c>
      <c r="C901" s="2" t="s">
        <v>38</v>
      </c>
      <c r="D901" s="2" t="s">
        <v>46</v>
      </c>
      <c r="E901" s="2" t="s">
        <v>406</v>
      </c>
      <c r="F901" s="2"/>
      <c r="G901" s="2"/>
      <c r="I901" s="2"/>
      <c r="J901" s="2" t="s">
        <v>877</v>
      </c>
      <c r="K901" s="2"/>
      <c r="L901" s="2">
        <f>J901/C901</f>
        <v>0.82166666666666666</v>
      </c>
    </row>
    <row r="902" spans="1:12">
      <c r="A902" s="2" t="s">
        <v>407</v>
      </c>
      <c r="B902" s="2" t="s">
        <v>107</v>
      </c>
      <c r="C902" s="2" t="s">
        <v>85</v>
      </c>
      <c r="D902" s="2" t="s">
        <v>79</v>
      </c>
      <c r="E902" s="2" t="s">
        <v>408</v>
      </c>
      <c r="F902" s="2"/>
      <c r="G902" s="2"/>
      <c r="I902" s="2"/>
      <c r="J902" s="2" t="s">
        <v>900</v>
      </c>
      <c r="K902" s="2"/>
      <c r="L902" s="2">
        <f>J902/C902</f>
        <v>0.8125</v>
      </c>
    </row>
    <row r="903" spans="1:12">
      <c r="A903" s="2" t="s">
        <v>409</v>
      </c>
      <c r="B903" s="2"/>
      <c r="C903" s="2" t="s">
        <v>410</v>
      </c>
      <c r="D903" s="2" t="s">
        <v>114</v>
      </c>
      <c r="E903" s="2" t="s">
        <v>411</v>
      </c>
      <c r="F903" s="2"/>
      <c r="G903" s="2"/>
      <c r="I903" s="2" t="s">
        <v>412</v>
      </c>
      <c r="J903" s="2" t="s">
        <v>960</v>
      </c>
      <c r="K903" s="2"/>
      <c r="L903" s="2">
        <f>J903/C903</f>
        <v>0.95677966101694922</v>
      </c>
    </row>
    <row r="904" spans="1:12">
      <c r="A904" s="2" t="s">
        <v>413</v>
      </c>
      <c r="B904" s="2"/>
      <c r="C904" s="2" t="s">
        <v>414</v>
      </c>
      <c r="D904" s="2" t="s">
        <v>17</v>
      </c>
      <c r="E904" s="24" t="s">
        <v>33</v>
      </c>
      <c r="F904" s="2"/>
      <c r="G904" s="2"/>
      <c r="I904" s="2" t="s">
        <v>17</v>
      </c>
      <c r="J904" s="2" t="s">
        <v>961</v>
      </c>
      <c r="K904" s="2"/>
      <c r="L904" s="2">
        <f t="shared" ref="L904:L905" si="53">J904/C904</f>
        <v>1.1105263157894736</v>
      </c>
    </row>
    <row r="905" spans="1:12">
      <c r="A905" s="2" t="s">
        <v>415</v>
      </c>
      <c r="B905" s="2"/>
      <c r="C905" s="2" t="s">
        <v>416</v>
      </c>
      <c r="D905" s="2" t="s">
        <v>417</v>
      </c>
      <c r="E905" s="2" t="s">
        <v>418</v>
      </c>
      <c r="F905" s="2"/>
      <c r="G905" s="2"/>
      <c r="I905" s="2" t="s">
        <v>130</v>
      </c>
      <c r="J905" s="2" t="s">
        <v>960</v>
      </c>
      <c r="K905" s="2"/>
      <c r="L905" s="2">
        <f t="shared" si="53"/>
        <v>1.188421052631579</v>
      </c>
    </row>
    <row r="906" spans="1:12">
      <c r="A906" s="2" t="s">
        <v>419</v>
      </c>
      <c r="B906" s="2" t="s">
        <v>97</v>
      </c>
      <c r="C906" s="2"/>
      <c r="D906" s="2"/>
      <c r="E906" s="2"/>
      <c r="F906" s="2"/>
      <c r="G906" s="2"/>
      <c r="I906" s="2"/>
      <c r="J906" s="2" t="s">
        <v>780</v>
      </c>
      <c r="K906" s="2" t="s">
        <v>962</v>
      </c>
      <c r="L906" s="2">
        <f>J906/B906</f>
        <v>1.252</v>
      </c>
    </row>
    <row r="907" spans="1:12">
      <c r="A907" s="2" t="s">
        <v>420</v>
      </c>
      <c r="B907" s="2" t="s">
        <v>12</v>
      </c>
      <c r="C907" s="2"/>
      <c r="D907" s="2"/>
      <c r="E907" s="2"/>
      <c r="F907" s="2"/>
      <c r="G907" s="2"/>
      <c r="I907" s="2"/>
      <c r="J907" s="2" t="s">
        <v>769</v>
      </c>
      <c r="K907" s="2"/>
      <c r="L907" s="2">
        <f t="shared" ref="L907:L909" si="54">J907/B907</f>
        <v>1.1317073170731706</v>
      </c>
    </row>
    <row r="908" spans="1:12">
      <c r="A908" s="2" t="s">
        <v>421</v>
      </c>
      <c r="B908" s="2" t="s">
        <v>23</v>
      </c>
      <c r="C908" s="2"/>
      <c r="D908" s="2"/>
      <c r="E908" s="2"/>
      <c r="F908" s="2"/>
      <c r="G908" s="2"/>
      <c r="I908" s="2"/>
      <c r="J908" s="2" t="s">
        <v>963</v>
      </c>
      <c r="K908" s="2" t="s">
        <v>471</v>
      </c>
      <c r="L908" s="2">
        <f t="shared" si="54"/>
        <v>1.0602941176470588</v>
      </c>
    </row>
    <row r="909" spans="1:12">
      <c r="A909" s="2" t="s">
        <v>422</v>
      </c>
      <c r="B909" s="2" t="s">
        <v>423</v>
      </c>
      <c r="C909" s="2"/>
      <c r="D909" s="2"/>
      <c r="E909" s="2"/>
      <c r="F909" s="2"/>
      <c r="G909" s="2"/>
      <c r="I909" s="2"/>
      <c r="J909" s="2" t="s">
        <v>863</v>
      </c>
      <c r="K909" s="2" t="s">
        <v>72</v>
      </c>
      <c r="L909" s="2">
        <f t="shared" si="54"/>
        <v>0.77594936708860751</v>
      </c>
    </row>
    <row r="910" spans="1:12">
      <c r="A910" s="2" t="s">
        <v>424</v>
      </c>
      <c r="B910" s="2"/>
      <c r="C910" s="24" t="s">
        <v>425</v>
      </c>
      <c r="D910" s="2"/>
      <c r="E910" s="2"/>
      <c r="F910" s="2"/>
      <c r="G910" s="2"/>
      <c r="I910" s="2"/>
      <c r="J910" s="2" t="s">
        <v>781</v>
      </c>
      <c r="K910" s="2"/>
    </row>
    <row r="911" spans="1:12">
      <c r="A911" s="2" t="s">
        <v>426</v>
      </c>
      <c r="B911" s="2" t="s">
        <v>74</v>
      </c>
      <c r="C911" s="2"/>
      <c r="D911" s="2"/>
      <c r="E911" s="2"/>
      <c r="F911" s="2"/>
      <c r="G911" s="2"/>
      <c r="I911" s="2"/>
      <c r="J911" s="2" t="s">
        <v>964</v>
      </c>
      <c r="K911" s="2" t="s">
        <v>965</v>
      </c>
    </row>
    <row r="912" spans="1:12">
      <c r="A912" s="2" t="s">
        <v>427</v>
      </c>
      <c r="B912" s="2"/>
      <c r="C912" s="24" t="s">
        <v>308</v>
      </c>
      <c r="D912" s="2"/>
      <c r="E912" s="2"/>
      <c r="F912" s="2"/>
      <c r="G912" s="2"/>
      <c r="I912" s="2"/>
      <c r="J912" s="2" t="s">
        <v>966</v>
      </c>
      <c r="K912" s="2" t="s">
        <v>967</v>
      </c>
    </row>
    <row r="913" spans="1:12">
      <c r="J913" s="2"/>
      <c r="K913" s="2"/>
    </row>
    <row r="914" spans="1:12">
      <c r="A914" s="2" t="s">
        <v>428</v>
      </c>
      <c r="B914" s="1" t="s">
        <v>429</v>
      </c>
      <c r="C914" s="2" t="s">
        <v>100</v>
      </c>
      <c r="D914" s="2" t="s">
        <v>430</v>
      </c>
      <c r="E914" s="2" t="s">
        <v>80</v>
      </c>
      <c r="F914" s="1"/>
      <c r="G914" s="1"/>
      <c r="I914" s="2"/>
      <c r="J914" s="2" t="s">
        <v>651</v>
      </c>
      <c r="K914" s="2"/>
    </row>
    <row r="915" spans="1:12">
      <c r="A915" s="2" t="s">
        <v>431</v>
      </c>
      <c r="B915" s="2" t="s">
        <v>84</v>
      </c>
      <c r="C915" s="2" t="s">
        <v>432</v>
      </c>
      <c r="D915" s="2" t="s">
        <v>433</v>
      </c>
      <c r="E915" s="2" t="s">
        <v>434</v>
      </c>
      <c r="F915" s="2"/>
      <c r="G915" s="1"/>
      <c r="I915" s="2"/>
      <c r="J915" s="2" t="s">
        <v>797</v>
      </c>
      <c r="K915" s="2"/>
      <c r="L915" s="2">
        <f>J915/36</f>
        <v>1.3222222222222222</v>
      </c>
    </row>
    <row r="916" spans="1:12">
      <c r="A916" s="2" t="s">
        <v>435</v>
      </c>
      <c r="B916" s="2" t="s">
        <v>56</v>
      </c>
      <c r="C916" s="24" t="s">
        <v>33</v>
      </c>
      <c r="D916" s="2"/>
      <c r="E916" s="2"/>
      <c r="F916" s="2"/>
      <c r="G916" s="1"/>
      <c r="I916" s="2"/>
      <c r="J916" s="2" t="s">
        <v>651</v>
      </c>
      <c r="K916" s="2"/>
    </row>
    <row r="917" spans="1:12">
      <c r="A917" s="2" t="s">
        <v>436</v>
      </c>
      <c r="B917" s="2" t="s">
        <v>437</v>
      </c>
      <c r="C917" s="2" t="s">
        <v>438</v>
      </c>
      <c r="D917" s="2" t="s">
        <v>114</v>
      </c>
      <c r="E917" s="2" t="s">
        <v>32</v>
      </c>
      <c r="F917" s="2"/>
      <c r="G917" s="1"/>
      <c r="I917" s="2"/>
      <c r="J917" s="2" t="s">
        <v>968</v>
      </c>
      <c r="K917" s="2"/>
      <c r="L917" s="2">
        <f>J917/C917</f>
        <v>0.91891891891891897</v>
      </c>
    </row>
    <row r="918" spans="1:12">
      <c r="A918" s="2" t="s">
        <v>439</v>
      </c>
      <c r="B918" s="2" t="s">
        <v>37</v>
      </c>
      <c r="C918" s="2"/>
      <c r="D918" s="2"/>
      <c r="E918" s="2"/>
      <c r="F918" s="2"/>
      <c r="G918" s="1"/>
      <c r="I918" s="2"/>
      <c r="J918" s="2" t="s">
        <v>825</v>
      </c>
      <c r="K918" s="2"/>
      <c r="L918" s="2">
        <f>J918/B918</f>
        <v>0.90727272727272723</v>
      </c>
    </row>
    <row r="919" spans="1:12">
      <c r="A919" s="2" t="s">
        <v>440</v>
      </c>
      <c r="B919" s="2" t="s">
        <v>47</v>
      </c>
      <c r="C919" s="2"/>
      <c r="D919" s="2"/>
      <c r="E919" s="2"/>
      <c r="F919" s="2"/>
      <c r="G919" s="1"/>
      <c r="I919" s="2"/>
      <c r="J919" s="2" t="s">
        <v>827</v>
      </c>
      <c r="K919" s="2"/>
      <c r="L919" s="2">
        <f>J919/B919</f>
        <v>0.89841269841269844</v>
      </c>
    </row>
    <row r="920" spans="1:12">
      <c r="A920" s="2" t="s">
        <v>441</v>
      </c>
      <c r="B920" s="2" t="s">
        <v>442</v>
      </c>
      <c r="C920" s="2" t="s">
        <v>10</v>
      </c>
      <c r="D920" s="2" t="s">
        <v>17</v>
      </c>
      <c r="E920" s="2" t="s">
        <v>80</v>
      </c>
      <c r="F920" s="2"/>
      <c r="G920" s="1"/>
      <c r="I920" s="2"/>
      <c r="J920" s="2" t="s">
        <v>774</v>
      </c>
      <c r="K920" s="2"/>
      <c r="L920" s="2">
        <f>J920/C920</f>
        <v>0.80563380281690145</v>
      </c>
    </row>
    <row r="921" spans="1:12">
      <c r="A921" s="2" t="s">
        <v>443</v>
      </c>
      <c r="B921" s="2" t="s">
        <v>444</v>
      </c>
      <c r="C921" s="2" t="s">
        <v>59</v>
      </c>
      <c r="D921" s="2" t="s">
        <v>445</v>
      </c>
      <c r="E921" s="2" t="s">
        <v>446</v>
      </c>
      <c r="F921" s="2"/>
      <c r="G921" s="1"/>
      <c r="I921" s="2"/>
      <c r="J921" s="2" t="s">
        <v>465</v>
      </c>
      <c r="K921" s="2"/>
      <c r="L921" s="2">
        <f>J921/C921</f>
        <v>2.1451612903225805</v>
      </c>
    </row>
    <row r="922" spans="1:12">
      <c r="A922" s="2" t="s">
        <v>447</v>
      </c>
      <c r="B922" s="2" t="s">
        <v>448</v>
      </c>
      <c r="C922" s="2" t="s">
        <v>41</v>
      </c>
      <c r="D922" s="2" t="s">
        <v>449</v>
      </c>
      <c r="E922" s="24" t="s">
        <v>33</v>
      </c>
      <c r="F922" s="2"/>
      <c r="G922" s="1"/>
      <c r="I922" s="2"/>
      <c r="J922" s="2" t="s">
        <v>969</v>
      </c>
      <c r="K922" s="2"/>
    </row>
    <row r="923" spans="1:12">
      <c r="A923" s="2" t="s">
        <v>450</v>
      </c>
      <c r="B923" s="2" t="s">
        <v>448</v>
      </c>
      <c r="C923" s="24" t="s">
        <v>33</v>
      </c>
      <c r="D923" s="2"/>
      <c r="E923" s="2"/>
      <c r="F923" s="2"/>
      <c r="G923" s="1"/>
      <c r="I923" s="2"/>
      <c r="J923" s="2"/>
      <c r="K923" s="2"/>
    </row>
    <row r="924" spans="1:12">
      <c r="A924" s="2" t="s">
        <v>451</v>
      </c>
      <c r="B924" s="24" t="s">
        <v>33</v>
      </c>
      <c r="C924" s="24" t="s">
        <v>33</v>
      </c>
      <c r="D924" s="2"/>
      <c r="E924" s="2"/>
      <c r="F924" s="2"/>
      <c r="G924" s="1"/>
      <c r="I924" s="2"/>
      <c r="J924" s="2"/>
      <c r="K924" s="2"/>
    </row>
    <row r="925" spans="1:12">
      <c r="A925" s="2" t="s">
        <v>452</v>
      </c>
      <c r="B925" s="2" t="s">
        <v>44</v>
      </c>
      <c r="C925" s="2"/>
      <c r="D925" s="2"/>
      <c r="E925" s="2"/>
      <c r="F925" s="2"/>
      <c r="G925" s="2"/>
      <c r="I925" s="2"/>
      <c r="J925" s="2" t="s">
        <v>812</v>
      </c>
      <c r="K925" s="2"/>
      <c r="L925" s="2">
        <f>J925/B925</f>
        <v>0.82830188679245276</v>
      </c>
    </row>
    <row r="926" spans="1:12">
      <c r="A926" s="2" t="s">
        <v>453</v>
      </c>
      <c r="B926" s="2" t="s">
        <v>45</v>
      </c>
      <c r="C926" s="2"/>
      <c r="D926" s="2"/>
      <c r="E926" s="2"/>
      <c r="F926" s="2"/>
      <c r="G926" s="2"/>
      <c r="I926" s="2"/>
      <c r="J926" s="2" t="s">
        <v>774</v>
      </c>
      <c r="K926" s="2"/>
      <c r="L926" s="2">
        <f>J926/B926</f>
        <v>1.0035087719298246</v>
      </c>
    </row>
    <row r="927" spans="1:12">
      <c r="A927" s="2" t="s">
        <v>454</v>
      </c>
      <c r="B927" s="2"/>
      <c r="C927" s="2" t="s">
        <v>35</v>
      </c>
      <c r="D927" s="2" t="s">
        <v>75</v>
      </c>
      <c r="E927" s="2" t="s">
        <v>132</v>
      </c>
      <c r="F927" s="2"/>
      <c r="G927" s="2"/>
      <c r="I927" s="2" t="s">
        <v>455</v>
      </c>
      <c r="J927" s="2" t="s">
        <v>900</v>
      </c>
      <c r="K927" s="2"/>
      <c r="L927" s="2">
        <f>J927/C927</f>
        <v>0.89215686274509809</v>
      </c>
    </row>
    <row r="928" spans="1:12">
      <c r="A928" s="2" t="s">
        <v>456</v>
      </c>
      <c r="B928" s="2"/>
      <c r="C928" s="2" t="s">
        <v>82</v>
      </c>
      <c r="D928" s="2" t="s">
        <v>110</v>
      </c>
      <c r="E928" s="2" t="s">
        <v>411</v>
      </c>
      <c r="F928" s="2"/>
      <c r="G928" s="1"/>
      <c r="I928" s="2" t="s">
        <v>457</v>
      </c>
      <c r="J928" s="2" t="s">
        <v>795</v>
      </c>
      <c r="K928" s="2" t="s">
        <v>457</v>
      </c>
      <c r="L928" s="2">
        <f t="shared" ref="L928:L929" si="55">J928/C928</f>
        <v>0.56417910447761188</v>
      </c>
    </row>
    <row r="929" spans="1:12">
      <c r="A929" s="2" t="s">
        <v>458</v>
      </c>
      <c r="B929" s="2"/>
      <c r="C929" s="2" t="s">
        <v>83</v>
      </c>
      <c r="D929" s="2" t="s">
        <v>75</v>
      </c>
      <c r="E929" s="2" t="s">
        <v>38</v>
      </c>
      <c r="F929" s="2"/>
      <c r="G929" s="6"/>
      <c r="I929" s="2" t="s">
        <v>459</v>
      </c>
      <c r="J929" s="2" t="s">
        <v>833</v>
      </c>
      <c r="K929" s="2"/>
      <c r="L929" s="2">
        <f t="shared" si="55"/>
        <v>0.97213114754098351</v>
      </c>
    </row>
    <row r="930" spans="1:12">
      <c r="A930" s="2" t="s">
        <v>460</v>
      </c>
      <c r="B930" s="2"/>
      <c r="C930" s="24" t="s">
        <v>33</v>
      </c>
      <c r="D930" s="2"/>
      <c r="E930" s="2"/>
      <c r="F930" s="2"/>
      <c r="G930" s="6"/>
      <c r="I930" s="2"/>
      <c r="J930" s="2"/>
      <c r="K930" s="2"/>
    </row>
    <row r="931" spans="1:12">
      <c r="A931" s="2" t="s">
        <v>461</v>
      </c>
      <c r="B931" s="2"/>
      <c r="C931" s="2" t="s">
        <v>32</v>
      </c>
      <c r="D931" s="2" t="s">
        <v>136</v>
      </c>
      <c r="E931" s="2" t="s">
        <v>80</v>
      </c>
      <c r="F931" s="2"/>
      <c r="G931" s="2"/>
      <c r="I931" s="2"/>
      <c r="J931" s="2" t="s">
        <v>916</v>
      </c>
      <c r="K931" s="2" t="s">
        <v>882</v>
      </c>
    </row>
    <row r="932" spans="1:12">
      <c r="A932" s="2" t="s">
        <v>462</v>
      </c>
      <c r="B932" s="2"/>
      <c r="C932" s="2" t="s">
        <v>438</v>
      </c>
      <c r="D932" s="2" t="s">
        <v>17</v>
      </c>
      <c r="E932" s="2" t="s">
        <v>463</v>
      </c>
      <c r="F932" s="2"/>
      <c r="G932" s="2"/>
      <c r="I932" s="2"/>
      <c r="J932" s="2" t="s">
        <v>793</v>
      </c>
      <c r="K932" s="2" t="s">
        <v>882</v>
      </c>
    </row>
    <row r="933" spans="1:12">
      <c r="A933" s="2" t="s">
        <v>464</v>
      </c>
      <c r="B933" s="2"/>
      <c r="C933" s="2" t="s">
        <v>82</v>
      </c>
      <c r="D933" s="2" t="s">
        <v>50</v>
      </c>
      <c r="E933" s="2" t="s">
        <v>465</v>
      </c>
      <c r="F933" s="2"/>
      <c r="G933" s="2"/>
      <c r="I933" s="2"/>
      <c r="J933" s="2" t="s">
        <v>786</v>
      </c>
      <c r="K933" s="2" t="s">
        <v>882</v>
      </c>
    </row>
    <row r="934" spans="1:12">
      <c r="A934" s="2" t="s">
        <v>466</v>
      </c>
      <c r="B934" s="2"/>
      <c r="C934" s="2" t="s">
        <v>5</v>
      </c>
      <c r="D934" s="2" t="s">
        <v>17</v>
      </c>
      <c r="E934" s="2" t="s">
        <v>97</v>
      </c>
      <c r="F934" s="2"/>
      <c r="G934" s="2"/>
      <c r="I934" s="2"/>
      <c r="J934" s="2" t="s">
        <v>827</v>
      </c>
      <c r="K934" s="2" t="s">
        <v>906</v>
      </c>
    </row>
    <row r="935" spans="1:12">
      <c r="A935" s="2" t="s">
        <v>467</v>
      </c>
      <c r="B935" s="2"/>
      <c r="C935" s="2" t="s">
        <v>35</v>
      </c>
      <c r="D935" s="2" t="s">
        <v>378</v>
      </c>
      <c r="E935" s="2" t="s">
        <v>134</v>
      </c>
      <c r="F935" s="2"/>
      <c r="G935" s="2"/>
      <c r="I935" s="2"/>
      <c r="J935" s="2" t="s">
        <v>833</v>
      </c>
      <c r="K935" s="2"/>
      <c r="L935" s="2">
        <f>J935/C935</f>
        <v>1.1627450980392156</v>
      </c>
    </row>
    <row r="936" spans="1:12">
      <c r="A936" s="2" t="s">
        <v>468</v>
      </c>
      <c r="B936" s="2"/>
      <c r="C936" s="2" t="s">
        <v>5</v>
      </c>
      <c r="D936" s="2" t="s">
        <v>17</v>
      </c>
      <c r="E936" s="24" t="s">
        <v>33</v>
      </c>
      <c r="F936" s="2"/>
      <c r="G936" s="2"/>
      <c r="I936" s="2" t="s">
        <v>49</v>
      </c>
      <c r="J936" s="2" t="s">
        <v>757</v>
      </c>
      <c r="K936" s="2"/>
      <c r="L936" s="2">
        <f>J936/C936</f>
        <v>0.981578947368421</v>
      </c>
    </row>
    <row r="937" spans="1:12">
      <c r="A937" s="2" t="s">
        <v>469</v>
      </c>
      <c r="B937" s="2"/>
      <c r="C937" s="2" t="s">
        <v>85</v>
      </c>
      <c r="D937" s="2" t="s">
        <v>136</v>
      </c>
      <c r="E937" s="2" t="s">
        <v>37</v>
      </c>
      <c r="F937" s="2"/>
      <c r="G937" s="2"/>
      <c r="I937" s="2" t="s">
        <v>49</v>
      </c>
      <c r="J937" s="2" t="s">
        <v>774</v>
      </c>
      <c r="K937" s="2"/>
      <c r="L937" s="2">
        <f>J937/C937</f>
        <v>1.0214285714285716</v>
      </c>
    </row>
    <row r="938" spans="1:12">
      <c r="A938" s="2" t="s">
        <v>470</v>
      </c>
      <c r="B938" s="2"/>
      <c r="C938" s="2" t="s">
        <v>32</v>
      </c>
      <c r="D938" s="2" t="s">
        <v>212</v>
      </c>
      <c r="E938" s="2" t="s">
        <v>32</v>
      </c>
      <c r="F938" s="2"/>
      <c r="G938" s="2"/>
      <c r="I938" s="2" t="s">
        <v>471</v>
      </c>
      <c r="J938" s="2" t="s">
        <v>877</v>
      </c>
      <c r="K938" s="2" t="s">
        <v>471</v>
      </c>
      <c r="L938" s="2">
        <f>J938/C938</f>
        <v>1.0061224489795917</v>
      </c>
    </row>
    <row r="939" spans="1:12">
      <c r="A939" s="2" t="s">
        <v>472</v>
      </c>
      <c r="B939" s="2"/>
      <c r="C939" s="2" t="s">
        <v>35</v>
      </c>
      <c r="D939" s="2" t="s">
        <v>79</v>
      </c>
      <c r="E939" s="2" t="s">
        <v>31</v>
      </c>
      <c r="F939" s="2"/>
      <c r="G939" s="2"/>
      <c r="I939" s="2"/>
      <c r="J939" s="2" t="s">
        <v>839</v>
      </c>
      <c r="K939" s="2" t="s">
        <v>536</v>
      </c>
    </row>
    <row r="940" spans="1:12">
      <c r="A940" s="2" t="s">
        <v>473</v>
      </c>
      <c r="B940" s="2"/>
      <c r="C940" s="2" t="s">
        <v>100</v>
      </c>
      <c r="D940" s="2" t="s">
        <v>417</v>
      </c>
      <c r="E940" s="2" t="s">
        <v>474</v>
      </c>
      <c r="F940" s="2"/>
      <c r="G940" s="2"/>
      <c r="I940" s="2"/>
      <c r="J940" s="2" t="s">
        <v>764</v>
      </c>
      <c r="K940" s="2"/>
      <c r="L940" s="2">
        <f>J940/C940</f>
        <v>1.5510638297872341</v>
      </c>
    </row>
    <row r="941" spans="1:12">
      <c r="J941" s="2"/>
      <c r="K941" s="2"/>
    </row>
    <row r="942" spans="1:12">
      <c r="A942" s="2" t="s">
        <v>475</v>
      </c>
      <c r="B942" s="1" t="s">
        <v>476</v>
      </c>
      <c r="C942" s="24" t="s">
        <v>33</v>
      </c>
      <c r="D942" s="2"/>
      <c r="E942" s="2"/>
      <c r="F942" s="1"/>
      <c r="G942" s="1"/>
      <c r="I942" s="2" t="s">
        <v>53</v>
      </c>
      <c r="J942" s="2"/>
      <c r="K942" s="2"/>
    </row>
    <row r="943" spans="1:12">
      <c r="A943" s="2" t="s">
        <v>477</v>
      </c>
      <c r="B943" s="2" t="s">
        <v>437</v>
      </c>
      <c r="C943" s="2" t="s">
        <v>16</v>
      </c>
      <c r="D943" s="2" t="s">
        <v>212</v>
      </c>
      <c r="E943" s="2" t="s">
        <v>406</v>
      </c>
      <c r="F943" s="2"/>
      <c r="G943" s="1"/>
      <c r="I943" s="2"/>
      <c r="J943" s="2" t="s">
        <v>465</v>
      </c>
      <c r="K943" s="2"/>
      <c r="L943" s="2">
        <f>J943/C943</f>
        <v>0.86363636363636365</v>
      </c>
    </row>
    <row r="944" spans="1:12">
      <c r="A944" s="2" t="s">
        <v>478</v>
      </c>
      <c r="B944" s="2" t="s">
        <v>10</v>
      </c>
      <c r="C944" s="2"/>
      <c r="D944" s="2"/>
      <c r="E944" s="2"/>
      <c r="F944" s="2"/>
      <c r="G944" s="1"/>
      <c r="I944" s="2"/>
      <c r="J944" s="2" t="s">
        <v>832</v>
      </c>
      <c r="K944" s="2"/>
      <c r="L944" s="2">
        <f>J944/B944</f>
        <v>0.98028169014084499</v>
      </c>
    </row>
    <row r="945" spans="1:12">
      <c r="A945" s="2" t="s">
        <v>479</v>
      </c>
      <c r="B945" s="2" t="s">
        <v>480</v>
      </c>
      <c r="C945" s="2"/>
      <c r="D945" s="2"/>
      <c r="E945" s="2"/>
      <c r="F945" s="2"/>
      <c r="G945" s="1"/>
      <c r="I945" s="2"/>
      <c r="J945" s="2" t="s">
        <v>875</v>
      </c>
      <c r="K945" s="2"/>
      <c r="L945" s="2">
        <f>J945/B945</f>
        <v>0.93012048192771091</v>
      </c>
    </row>
    <row r="946" spans="1:12">
      <c r="A946" s="2" t="s">
        <v>481</v>
      </c>
      <c r="B946" s="2" t="s">
        <v>482</v>
      </c>
      <c r="C946" s="2" t="s">
        <v>483</v>
      </c>
      <c r="D946" s="2" t="s">
        <v>192</v>
      </c>
      <c r="E946" s="2" t="s">
        <v>484</v>
      </c>
      <c r="F946" s="2"/>
      <c r="G946" s="1"/>
      <c r="I946" s="2"/>
      <c r="J946" s="2" t="s">
        <v>836</v>
      </c>
      <c r="K946" s="2"/>
      <c r="L946" s="2">
        <f>J946/C946</f>
        <v>0.89</v>
      </c>
    </row>
    <row r="947" spans="1:12">
      <c r="A947" s="2" t="s">
        <v>485</v>
      </c>
      <c r="B947" s="2" t="s">
        <v>10</v>
      </c>
      <c r="C947" s="2"/>
      <c r="D947" s="2"/>
      <c r="E947" s="2"/>
      <c r="F947" s="2"/>
      <c r="G947" s="1"/>
      <c r="I947" s="2"/>
      <c r="J947" s="2" t="s">
        <v>876</v>
      </c>
      <c r="K947" s="2"/>
      <c r="L947" s="2">
        <f>J947/B947</f>
        <v>0.92535211267605633</v>
      </c>
    </row>
    <row r="948" spans="1:12">
      <c r="A948" s="2" t="s">
        <v>486</v>
      </c>
      <c r="B948" s="2" t="s">
        <v>83</v>
      </c>
      <c r="C948" s="2"/>
      <c r="D948" s="2"/>
      <c r="E948" s="2"/>
      <c r="F948" s="2"/>
      <c r="G948" s="1"/>
      <c r="I948" s="2"/>
      <c r="J948" s="2" t="s">
        <v>821</v>
      </c>
      <c r="K948" s="2"/>
      <c r="L948" s="2">
        <f t="shared" ref="L948:L951" si="56">J948/B948</f>
        <v>0.8967213114754099</v>
      </c>
    </row>
    <row r="949" spans="1:12">
      <c r="A949" s="2" t="s">
        <v>487</v>
      </c>
      <c r="B949" s="2" t="s">
        <v>102</v>
      </c>
      <c r="C949" s="2"/>
      <c r="D949" s="2"/>
      <c r="E949" s="2"/>
      <c r="F949" s="2"/>
      <c r="G949" s="1"/>
      <c r="I949" s="2"/>
      <c r="J949" s="2" t="s">
        <v>805</v>
      </c>
      <c r="K949" s="2"/>
      <c r="L949" s="2">
        <f t="shared" si="56"/>
        <v>0.90576923076923077</v>
      </c>
    </row>
    <row r="950" spans="1:12">
      <c r="A950" s="2" t="s">
        <v>488</v>
      </c>
      <c r="B950" s="2" t="s">
        <v>23</v>
      </c>
      <c r="C950" s="2"/>
      <c r="D950" s="2"/>
      <c r="E950" s="2"/>
      <c r="F950" s="2"/>
      <c r="G950" s="1"/>
      <c r="I950" s="2"/>
      <c r="J950" s="2" t="s">
        <v>876</v>
      </c>
      <c r="K950" s="2"/>
      <c r="L950" s="2">
        <f t="shared" si="56"/>
        <v>0.9661764705882353</v>
      </c>
    </row>
    <row r="951" spans="1:12">
      <c r="A951" s="2" t="s">
        <v>489</v>
      </c>
      <c r="B951" s="2" t="s">
        <v>490</v>
      </c>
      <c r="C951" s="2"/>
      <c r="D951" s="2"/>
      <c r="E951" s="2"/>
      <c r="F951" s="2"/>
      <c r="G951" s="1"/>
      <c r="I951" s="2"/>
      <c r="J951" s="2" t="s">
        <v>876</v>
      </c>
      <c r="K951" s="2"/>
      <c r="L951" s="2">
        <f t="shared" si="56"/>
        <v>0.93857142857142861</v>
      </c>
    </row>
    <row r="952" spans="1:12">
      <c r="A952" s="2" t="s">
        <v>491</v>
      </c>
      <c r="B952" s="2" t="s">
        <v>492</v>
      </c>
      <c r="C952" s="2" t="s">
        <v>480</v>
      </c>
      <c r="D952" s="2" t="s">
        <v>114</v>
      </c>
      <c r="E952" s="2" t="s">
        <v>47</v>
      </c>
      <c r="F952" s="2"/>
      <c r="G952" s="1"/>
      <c r="I952" s="2"/>
      <c r="J952" s="2" t="s">
        <v>786</v>
      </c>
      <c r="K952" s="2" t="s">
        <v>917</v>
      </c>
    </row>
    <row r="953" spans="1:12">
      <c r="A953" s="2" t="s">
        <v>493</v>
      </c>
      <c r="B953" s="2" t="s">
        <v>494</v>
      </c>
      <c r="C953" s="2" t="s">
        <v>483</v>
      </c>
      <c r="D953" s="2" t="s">
        <v>79</v>
      </c>
      <c r="E953" s="2" t="s">
        <v>495</v>
      </c>
      <c r="F953" s="2"/>
      <c r="G953" s="2"/>
      <c r="I953" s="2"/>
      <c r="J953" s="2" t="s">
        <v>474</v>
      </c>
      <c r="K953" s="2" t="s">
        <v>917</v>
      </c>
    </row>
    <row r="954" spans="1:12">
      <c r="A954" s="2" t="s">
        <v>496</v>
      </c>
      <c r="B954" s="2" t="s">
        <v>497</v>
      </c>
      <c r="C954" s="2"/>
      <c r="D954" s="2"/>
      <c r="E954" s="2"/>
      <c r="F954" s="2"/>
      <c r="G954" s="2"/>
      <c r="I954" s="2"/>
      <c r="J954" s="2" t="s">
        <v>763</v>
      </c>
      <c r="K954" s="2" t="s">
        <v>412</v>
      </c>
      <c r="L954" s="2">
        <f>J954/B954</f>
        <v>0.88749999999999996</v>
      </c>
    </row>
    <row r="955" spans="1:12">
      <c r="A955" s="2" t="s">
        <v>498</v>
      </c>
      <c r="B955" s="2" t="s">
        <v>66</v>
      </c>
      <c r="C955" s="2" t="s">
        <v>78</v>
      </c>
      <c r="D955" s="2" t="s">
        <v>110</v>
      </c>
      <c r="E955" s="2" t="s">
        <v>499</v>
      </c>
      <c r="F955" s="2"/>
      <c r="G955" s="2"/>
      <c r="I955" s="2"/>
      <c r="J955" s="2" t="s">
        <v>91</v>
      </c>
      <c r="K955" s="2" t="s">
        <v>412</v>
      </c>
      <c r="L955" s="2">
        <f>J955/C955</f>
        <v>0.86406249999999996</v>
      </c>
    </row>
    <row r="956" spans="1:12">
      <c r="A956" s="2" t="s">
        <v>500</v>
      </c>
      <c r="B956" s="2" t="s">
        <v>448</v>
      </c>
      <c r="C956" s="2" t="s">
        <v>490</v>
      </c>
      <c r="D956" s="2" t="s">
        <v>114</v>
      </c>
      <c r="E956" s="2" t="s">
        <v>501</v>
      </c>
      <c r="F956" s="2"/>
      <c r="G956" s="1"/>
      <c r="I956" s="2"/>
      <c r="J956" s="2" t="s">
        <v>970</v>
      </c>
      <c r="K956" s="2" t="s">
        <v>917</v>
      </c>
    </row>
    <row r="957" spans="1:12">
      <c r="A957" s="2" t="s">
        <v>502</v>
      </c>
      <c r="B957" s="2" t="s">
        <v>10</v>
      </c>
      <c r="C957" s="2"/>
      <c r="D957" s="2"/>
      <c r="E957" s="2"/>
      <c r="F957" s="2"/>
      <c r="G957" s="6"/>
      <c r="I957" s="2"/>
      <c r="J957" s="2" t="s">
        <v>832</v>
      </c>
      <c r="K957" s="2"/>
      <c r="L957" s="2">
        <f>J957/B957</f>
        <v>0.98028169014084499</v>
      </c>
    </row>
    <row r="958" spans="1:12">
      <c r="A958">
        <v>20130418</v>
      </c>
      <c r="B958" s="2" t="s">
        <v>10</v>
      </c>
      <c r="C958" s="2"/>
      <c r="D958" s="2"/>
      <c r="E958" s="2"/>
      <c r="F958" s="2"/>
      <c r="G958" s="2"/>
      <c r="H958" s="2"/>
      <c r="I958" s="2"/>
      <c r="J958" s="2" t="s">
        <v>23</v>
      </c>
      <c r="K958" s="2"/>
      <c r="L958" s="2">
        <f t="shared" ref="L958:L960" si="57">J958/B958</f>
        <v>0.95774647887323938</v>
      </c>
    </row>
    <row r="959" spans="1:12">
      <c r="A959">
        <v>20130419</v>
      </c>
      <c r="B959" s="2" t="s">
        <v>47</v>
      </c>
      <c r="C959" s="2"/>
      <c r="D959" s="2"/>
      <c r="E959" s="2"/>
      <c r="F959" s="2"/>
      <c r="G959" s="2"/>
      <c r="H959" s="2"/>
      <c r="I959" s="2"/>
      <c r="J959" s="2" t="s">
        <v>860</v>
      </c>
      <c r="K959" s="2"/>
      <c r="L959" s="2">
        <f t="shared" si="57"/>
        <v>0.96190476190476193</v>
      </c>
    </row>
    <row r="960" spans="1:12">
      <c r="A960">
        <v>20130522</v>
      </c>
      <c r="B960" s="2" t="s">
        <v>10</v>
      </c>
      <c r="C960" s="2"/>
      <c r="D960" s="2"/>
      <c r="E960" s="2"/>
      <c r="F960" s="2"/>
      <c r="G960" s="2"/>
      <c r="H960" s="2"/>
      <c r="I960" s="2"/>
      <c r="J960" s="2" t="s">
        <v>781</v>
      </c>
      <c r="K960" s="2"/>
      <c r="L960" s="2">
        <f t="shared" si="57"/>
        <v>0.88450704225352106</v>
      </c>
    </row>
    <row r="961" spans="1:12">
      <c r="A961">
        <v>20130523</v>
      </c>
      <c r="B961" s="24" t="s">
        <v>33</v>
      </c>
      <c r="C961" s="24" t="s">
        <v>33</v>
      </c>
      <c r="D961" s="2"/>
      <c r="E961" s="2"/>
      <c r="F961" s="2"/>
      <c r="G961" s="2"/>
      <c r="H961" s="2"/>
      <c r="I961" s="2"/>
      <c r="J961" s="2"/>
      <c r="K961" s="2"/>
    </row>
    <row r="962" spans="1:12">
      <c r="A962">
        <v>20130617</v>
      </c>
      <c r="B962" s="2" t="s">
        <v>82</v>
      </c>
      <c r="C962" s="2"/>
      <c r="D962" s="2"/>
      <c r="E962" s="2"/>
      <c r="F962" s="2"/>
      <c r="G962" s="2"/>
      <c r="H962" s="2"/>
      <c r="I962" s="2"/>
      <c r="J962" s="2" t="s">
        <v>782</v>
      </c>
      <c r="K962" s="2"/>
      <c r="L962" s="2">
        <f>J962/B962</f>
        <v>1.3074626865671641</v>
      </c>
    </row>
    <row r="963" spans="1:12">
      <c r="A963">
        <v>20130618</v>
      </c>
      <c r="B963" s="2" t="s">
        <v>348</v>
      </c>
      <c r="C963" s="2" t="s">
        <v>567</v>
      </c>
      <c r="D963" s="2" t="s">
        <v>136</v>
      </c>
      <c r="E963" s="2" t="s">
        <v>737</v>
      </c>
      <c r="F963" s="2"/>
      <c r="G963" s="2"/>
      <c r="H963" s="2"/>
      <c r="I963" s="2"/>
      <c r="J963" s="2" t="s">
        <v>802</v>
      </c>
      <c r="K963" s="2"/>
      <c r="L963" s="2">
        <f>J963/C963</f>
        <v>2.0876923076923077</v>
      </c>
    </row>
    <row r="964" spans="1:12">
      <c r="A964">
        <v>20130619</v>
      </c>
      <c r="B964" s="2" t="s">
        <v>9</v>
      </c>
      <c r="C964" s="2"/>
      <c r="D964" s="2"/>
      <c r="E964" s="2"/>
      <c r="F964" s="2"/>
      <c r="G964" s="2"/>
      <c r="H964" s="2"/>
      <c r="I964" s="2"/>
      <c r="J964" s="2" t="s">
        <v>971</v>
      </c>
      <c r="K964" s="2"/>
      <c r="L964" s="2">
        <f>J964/B964</f>
        <v>3.2018518518518522</v>
      </c>
    </row>
    <row r="965" spans="1:12">
      <c r="A965">
        <v>20130620</v>
      </c>
      <c r="B965" s="2" t="s">
        <v>74</v>
      </c>
      <c r="C965" s="2"/>
      <c r="D965" s="2"/>
      <c r="E965" s="2"/>
      <c r="F965" s="2"/>
      <c r="G965" s="2"/>
      <c r="H965" s="2"/>
      <c r="I965" s="2"/>
      <c r="J965" s="2" t="s">
        <v>777</v>
      </c>
      <c r="K965" s="2"/>
      <c r="L965" s="2">
        <f t="shared" ref="L965:L969" si="58">J965/B965</f>
        <v>15.2</v>
      </c>
    </row>
    <row r="966" spans="1:12">
      <c r="A966">
        <v>20130621</v>
      </c>
      <c r="B966" s="2" t="s">
        <v>102</v>
      </c>
      <c r="C966" s="2"/>
      <c r="D966" s="2"/>
      <c r="E966" s="2"/>
      <c r="F966" s="2"/>
      <c r="G966" s="2"/>
      <c r="H966" s="2"/>
      <c r="I966" s="2"/>
      <c r="J966" s="2" t="s">
        <v>972</v>
      </c>
      <c r="K966" s="2"/>
      <c r="L966" s="2">
        <f t="shared" si="58"/>
        <v>5.0307692307692315</v>
      </c>
    </row>
    <row r="967" spans="1:12">
      <c r="A967">
        <v>20130622</v>
      </c>
      <c r="B967" s="2" t="s">
        <v>83</v>
      </c>
      <c r="C967" s="2"/>
      <c r="D967" s="2"/>
      <c r="E967" s="2"/>
      <c r="F967" s="2"/>
      <c r="G967" s="2"/>
      <c r="H967" s="2"/>
      <c r="I967" s="2"/>
      <c r="J967" s="2" t="s">
        <v>973</v>
      </c>
      <c r="K967" s="2"/>
      <c r="L967" s="2">
        <f t="shared" si="58"/>
        <v>5.0983606557377046</v>
      </c>
    </row>
    <row r="968" spans="1:12">
      <c r="A968">
        <v>20130623</v>
      </c>
      <c r="B968" s="2" t="s">
        <v>85</v>
      </c>
      <c r="C968" s="2"/>
      <c r="D968" s="2"/>
      <c r="E968" s="2"/>
      <c r="F968" s="2"/>
      <c r="G968" s="2"/>
      <c r="H968" s="2"/>
      <c r="I968" s="2"/>
      <c r="J968" s="2" t="s">
        <v>974</v>
      </c>
      <c r="K968" s="2"/>
      <c r="L968" s="2">
        <f t="shared" si="58"/>
        <v>12.575000000000001</v>
      </c>
    </row>
    <row r="969" spans="1:12">
      <c r="A969">
        <v>20130626</v>
      </c>
      <c r="B969" s="2" t="s">
        <v>87</v>
      </c>
      <c r="C969" s="2"/>
      <c r="D969" s="2"/>
      <c r="E969" s="2"/>
      <c r="F969" s="2"/>
      <c r="G969" s="2"/>
      <c r="H969" s="2"/>
      <c r="I969" s="2"/>
      <c r="J969" s="2" t="s">
        <v>783</v>
      </c>
      <c r="K969" s="2"/>
      <c r="L969" s="2">
        <f t="shared" si="58"/>
        <v>1.6048387096774193</v>
      </c>
    </row>
    <row r="970" spans="1:12">
      <c r="A970">
        <v>20130627</v>
      </c>
      <c r="B970" s="2" t="s">
        <v>429</v>
      </c>
      <c r="C970" s="2" t="s">
        <v>87</v>
      </c>
      <c r="D970" s="2" t="s">
        <v>46</v>
      </c>
      <c r="E970" s="2" t="s">
        <v>738</v>
      </c>
      <c r="F970" s="2"/>
      <c r="G970" s="2"/>
      <c r="H970" s="2"/>
      <c r="I970" s="23" t="s">
        <v>49</v>
      </c>
      <c r="J970" s="2" t="s">
        <v>816</v>
      </c>
      <c r="K970" s="2"/>
      <c r="L970" s="2">
        <f>J970/C970</f>
        <v>0.86129032258064508</v>
      </c>
    </row>
    <row r="971" spans="1:12">
      <c r="A971">
        <v>20130628</v>
      </c>
      <c r="B971" s="2" t="s">
        <v>45</v>
      </c>
      <c r="C971" s="2"/>
      <c r="D971" s="2"/>
      <c r="E971" s="2"/>
      <c r="F971" s="2"/>
      <c r="G971" s="2"/>
      <c r="H971" s="2"/>
      <c r="I971" s="2"/>
      <c r="J971" s="2" t="s">
        <v>975</v>
      </c>
      <c r="K971" s="2"/>
      <c r="L971" s="2">
        <f>J971/B971</f>
        <v>3.1385964912280704</v>
      </c>
    </row>
    <row r="972" spans="1:12">
      <c r="A972">
        <v>20130724</v>
      </c>
      <c r="B972" s="2" t="s">
        <v>38</v>
      </c>
      <c r="C972" s="2"/>
      <c r="D972" s="2"/>
      <c r="E972" s="2"/>
      <c r="F972" s="2"/>
      <c r="G972" s="2"/>
      <c r="H972" s="2"/>
      <c r="I972" s="2"/>
      <c r="J972" s="2" t="s">
        <v>778</v>
      </c>
      <c r="K972" s="2"/>
      <c r="L972" s="2">
        <f t="shared" ref="L972:L978" si="59">J972/B972</f>
        <v>1.3483333333333334</v>
      </c>
    </row>
    <row r="973" spans="1:12">
      <c r="A973">
        <v>20130725</v>
      </c>
      <c r="B973" s="2" t="s">
        <v>87</v>
      </c>
      <c r="C973" s="2"/>
      <c r="D973" s="2"/>
      <c r="E973" s="2"/>
      <c r="F973" s="2"/>
      <c r="G973" s="2"/>
      <c r="H973" s="2"/>
      <c r="I973" s="2"/>
      <c r="J973" s="2" t="s">
        <v>976</v>
      </c>
      <c r="K973" s="2"/>
      <c r="L973" s="2">
        <f t="shared" si="59"/>
        <v>2.4854838709677418</v>
      </c>
    </row>
    <row r="974" spans="1:12">
      <c r="A974">
        <v>20130726</v>
      </c>
      <c r="B974" s="2" t="s">
        <v>102</v>
      </c>
      <c r="C974" s="2"/>
      <c r="D974" s="2"/>
      <c r="E974" s="2"/>
      <c r="F974" s="2"/>
      <c r="G974" s="2"/>
      <c r="H974" s="2"/>
      <c r="I974" s="2" t="s">
        <v>92</v>
      </c>
      <c r="J974" s="2" t="s">
        <v>777</v>
      </c>
      <c r="K974" s="2"/>
      <c r="L974" s="2">
        <f t="shared" si="59"/>
        <v>17.246153846153845</v>
      </c>
    </row>
    <row r="975" spans="1:12">
      <c r="A975">
        <v>20130727</v>
      </c>
      <c r="B975" s="2" t="s">
        <v>45</v>
      </c>
      <c r="C975" s="2"/>
      <c r="D975" s="2"/>
      <c r="E975" s="2"/>
      <c r="F975" s="2"/>
      <c r="G975" s="2"/>
      <c r="H975" s="2"/>
      <c r="I975" s="2"/>
      <c r="J975" s="2" t="s">
        <v>977</v>
      </c>
      <c r="K975" s="2"/>
      <c r="L975" s="2">
        <f t="shared" si="59"/>
        <v>12.212280701754386</v>
      </c>
    </row>
    <row r="976" spans="1:12">
      <c r="A976">
        <v>20130729</v>
      </c>
      <c r="B976" s="2" t="s">
        <v>87</v>
      </c>
      <c r="C976" s="2"/>
      <c r="D976" s="2"/>
      <c r="E976" s="2"/>
      <c r="F976" s="2"/>
      <c r="G976" s="2"/>
      <c r="H976" s="2"/>
      <c r="I976" s="2" t="s">
        <v>736</v>
      </c>
      <c r="J976" s="2" t="s">
        <v>978</v>
      </c>
      <c r="K976" s="2"/>
      <c r="L976" s="2">
        <f t="shared" si="59"/>
        <v>2.2919354838709678</v>
      </c>
    </row>
    <row r="977" spans="1:12">
      <c r="A977">
        <v>20130730</v>
      </c>
      <c r="B977" s="2" t="s">
        <v>45</v>
      </c>
      <c r="C977" s="2"/>
      <c r="D977" s="2"/>
      <c r="E977" s="2"/>
      <c r="F977" s="2"/>
      <c r="G977" s="2"/>
      <c r="H977" s="2"/>
      <c r="I977" s="2"/>
      <c r="J977" s="2" t="s">
        <v>979</v>
      </c>
      <c r="K977" s="2"/>
      <c r="L977" s="2">
        <f t="shared" si="59"/>
        <v>2.9982456140350879</v>
      </c>
    </row>
    <row r="978" spans="1:12">
      <c r="A978">
        <v>20130826</v>
      </c>
      <c r="B978" s="2" t="s">
        <v>85</v>
      </c>
      <c r="C978" s="2"/>
      <c r="D978" s="2"/>
      <c r="E978" s="2"/>
      <c r="F978" s="2"/>
      <c r="G978" s="2"/>
      <c r="H978" s="2"/>
      <c r="I978" s="2" t="s">
        <v>57</v>
      </c>
      <c r="J978" s="2" t="s">
        <v>651</v>
      </c>
      <c r="K978" s="2" t="s">
        <v>57</v>
      </c>
      <c r="L978" s="2">
        <f t="shared" si="59"/>
        <v>0.93214285714285716</v>
      </c>
    </row>
    <row r="979" spans="1:12">
      <c r="A979">
        <v>20131217</v>
      </c>
      <c r="B979" s="2"/>
      <c r="C979" s="2" t="s">
        <v>490</v>
      </c>
      <c r="D979" s="2" t="s">
        <v>114</v>
      </c>
      <c r="E979" s="2" t="s">
        <v>755</v>
      </c>
      <c r="F979" s="2"/>
      <c r="G979" s="2"/>
      <c r="H979" s="2"/>
      <c r="I979" s="2" t="s">
        <v>754</v>
      </c>
      <c r="J979" s="2" t="s">
        <v>980</v>
      </c>
      <c r="K979" s="2"/>
      <c r="L979" s="2">
        <f>J979/C979</f>
        <v>0.88571428571428568</v>
      </c>
    </row>
    <row r="980" spans="1:12">
      <c r="A980">
        <v>20131218</v>
      </c>
      <c r="B980" s="2"/>
      <c r="C980" s="2" t="s">
        <v>10</v>
      </c>
      <c r="D980" s="2" t="s">
        <v>114</v>
      </c>
      <c r="E980" s="2" t="s">
        <v>490</v>
      </c>
      <c r="F980" s="2"/>
      <c r="G980" s="2"/>
      <c r="H980" s="2"/>
      <c r="I980" s="2" t="s">
        <v>114</v>
      </c>
      <c r="J980" s="2" t="s">
        <v>981</v>
      </c>
      <c r="K980" s="2" t="s">
        <v>114</v>
      </c>
      <c r="L980" s="2">
        <f>J980/C980</f>
        <v>0.99154929577464801</v>
      </c>
    </row>
    <row r="981" spans="1:12"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2">
      <c r="A982" s="2">
        <v>20140110</v>
      </c>
      <c r="B982" s="2" t="s">
        <v>429</v>
      </c>
      <c r="C982" s="2" t="s">
        <v>490</v>
      </c>
      <c r="D982" s="2" t="s">
        <v>192</v>
      </c>
      <c r="E982" s="2" t="s">
        <v>741</v>
      </c>
      <c r="F982" s="2"/>
      <c r="G982" s="2"/>
      <c r="H982" s="2"/>
      <c r="I982" s="2" t="s">
        <v>739</v>
      </c>
      <c r="J982" s="2" t="s">
        <v>830</v>
      </c>
      <c r="K982" s="2"/>
      <c r="L982" s="2">
        <f>J982/C982</f>
        <v>0.7985714285714286</v>
      </c>
    </row>
    <row r="983" spans="1:12">
      <c r="A983" s="2">
        <v>20140301</v>
      </c>
      <c r="B983" s="2"/>
      <c r="C983" s="2" t="s">
        <v>597</v>
      </c>
      <c r="D983" s="2" t="s">
        <v>136</v>
      </c>
      <c r="E983" s="2" t="s">
        <v>110</v>
      </c>
      <c r="F983" s="2" t="s">
        <v>613</v>
      </c>
      <c r="G983" s="2"/>
      <c r="H983" s="2"/>
      <c r="I983" s="2"/>
      <c r="J983" s="2" t="s">
        <v>957</v>
      </c>
      <c r="K983" s="2" t="s">
        <v>917</v>
      </c>
    </row>
    <row r="984" spans="1:12">
      <c r="A984" s="2">
        <v>20140302</v>
      </c>
      <c r="B984" s="2"/>
      <c r="C984" s="2" t="s">
        <v>742</v>
      </c>
      <c r="D984" s="2" t="s">
        <v>79</v>
      </c>
      <c r="E984" s="2" t="s">
        <v>742</v>
      </c>
      <c r="F984" s="2"/>
      <c r="G984" s="2"/>
      <c r="H984" s="2"/>
      <c r="I984" s="2"/>
      <c r="J984" s="2" t="s">
        <v>774</v>
      </c>
      <c r="K984" s="2" t="s">
        <v>770</v>
      </c>
    </row>
    <row r="985" spans="1:12">
      <c r="A985" s="2">
        <v>20140304</v>
      </c>
      <c r="B985" s="2"/>
      <c r="C985" s="2" t="s">
        <v>743</v>
      </c>
      <c r="D985" s="2" t="s">
        <v>17</v>
      </c>
      <c r="E985" s="2" t="s">
        <v>16</v>
      </c>
      <c r="F985" s="2"/>
      <c r="G985" s="2"/>
      <c r="H985" s="2"/>
      <c r="I985" s="2"/>
      <c r="J985" s="2" t="s">
        <v>827</v>
      </c>
      <c r="K985" s="2" t="s">
        <v>536</v>
      </c>
    </row>
    <row r="986" spans="1:12">
      <c r="A986" s="2">
        <v>20140509</v>
      </c>
      <c r="B986" s="2"/>
      <c r="C986" s="2" t="s">
        <v>74</v>
      </c>
      <c r="D986" s="2" t="s">
        <v>17</v>
      </c>
      <c r="E986" s="2" t="s">
        <v>744</v>
      </c>
      <c r="F986" s="2"/>
      <c r="G986" s="2"/>
      <c r="H986" s="2"/>
      <c r="I986" s="23" t="s">
        <v>49</v>
      </c>
      <c r="J986" s="2" t="s">
        <v>834</v>
      </c>
      <c r="K986" s="2"/>
      <c r="L986" s="2">
        <f>J986/C986</f>
        <v>0.98135593220338979</v>
      </c>
    </row>
    <row r="987" spans="1:12">
      <c r="A987" s="2">
        <v>20140723</v>
      </c>
      <c r="B987" s="2"/>
      <c r="C987" s="2" t="s">
        <v>85</v>
      </c>
      <c r="D987" s="2" t="s">
        <v>75</v>
      </c>
      <c r="E987" s="2" t="s">
        <v>745</v>
      </c>
      <c r="F987" s="2"/>
      <c r="G987" s="2"/>
      <c r="H987" s="2"/>
      <c r="I987" s="23" t="s">
        <v>49</v>
      </c>
      <c r="J987" s="2" t="s">
        <v>773</v>
      </c>
      <c r="K987" s="2"/>
      <c r="L987" s="2">
        <f t="shared" ref="L987:L1004" si="60">J987/C987</f>
        <v>1.0696428571428571</v>
      </c>
    </row>
    <row r="988" spans="1:12">
      <c r="A988" s="2">
        <v>20140925</v>
      </c>
      <c r="B988" s="2"/>
      <c r="C988" s="2" t="s">
        <v>38</v>
      </c>
      <c r="D988" s="2" t="s">
        <v>79</v>
      </c>
      <c r="E988" s="2" t="s">
        <v>38</v>
      </c>
      <c r="F988" s="2"/>
      <c r="G988" s="2"/>
      <c r="H988" s="2"/>
      <c r="I988" s="2"/>
      <c r="J988" s="2" t="s">
        <v>9</v>
      </c>
      <c r="K988" s="2" t="s">
        <v>136</v>
      </c>
      <c r="L988" s="2">
        <f t="shared" si="60"/>
        <v>0.9</v>
      </c>
    </row>
    <row r="989" spans="1:12">
      <c r="A989" s="2">
        <v>20141009</v>
      </c>
      <c r="B989" s="2"/>
      <c r="C989" s="2" t="s">
        <v>38</v>
      </c>
      <c r="D989" s="2" t="s">
        <v>17</v>
      </c>
      <c r="E989" s="2" t="s">
        <v>74</v>
      </c>
      <c r="F989" s="2"/>
      <c r="G989" s="2"/>
      <c r="H989" s="2"/>
      <c r="I989" s="2" t="s">
        <v>46</v>
      </c>
      <c r="J989" s="2" t="s">
        <v>773</v>
      </c>
      <c r="K989" s="2"/>
      <c r="L989" s="2">
        <f t="shared" si="60"/>
        <v>0.99833333333333329</v>
      </c>
    </row>
    <row r="990" spans="1:12">
      <c r="A990" s="2">
        <v>20141014</v>
      </c>
      <c r="B990" s="2"/>
      <c r="C990" s="2" t="s">
        <v>596</v>
      </c>
      <c r="D990" s="2" t="s">
        <v>212</v>
      </c>
      <c r="E990" s="2" t="s">
        <v>463</v>
      </c>
      <c r="F990" s="2"/>
      <c r="G990" s="2"/>
      <c r="H990" s="2"/>
      <c r="I990" s="2" t="s">
        <v>740</v>
      </c>
      <c r="J990" s="2" t="s">
        <v>969</v>
      </c>
      <c r="K990" s="2"/>
      <c r="L990" s="2">
        <f t="shared" si="60"/>
        <v>0.8794520547945206</v>
      </c>
    </row>
    <row r="991" spans="1:12">
      <c r="A991" s="2">
        <v>20141015</v>
      </c>
      <c r="B991" s="2"/>
      <c r="C991" s="2" t="s">
        <v>47</v>
      </c>
      <c r="D991" s="2" t="s">
        <v>120</v>
      </c>
      <c r="E991" s="2" t="s">
        <v>47</v>
      </c>
      <c r="F991" s="2"/>
      <c r="G991" s="2"/>
      <c r="H991" s="2"/>
      <c r="I991" s="2" t="s">
        <v>17</v>
      </c>
      <c r="J991" s="2" t="s">
        <v>833</v>
      </c>
      <c r="K991" s="2"/>
      <c r="L991" s="2">
        <f t="shared" si="60"/>
        <v>0.94126984126984126</v>
      </c>
    </row>
    <row r="992" spans="1:12">
      <c r="A992" s="2">
        <v>20141016</v>
      </c>
      <c r="B992" s="2"/>
      <c r="C992" s="2" t="s">
        <v>438</v>
      </c>
      <c r="D992" s="2" t="s">
        <v>17</v>
      </c>
      <c r="E992" s="2" t="s">
        <v>746</v>
      </c>
      <c r="F992" s="2"/>
      <c r="G992" s="2"/>
      <c r="H992" s="2"/>
      <c r="I992" s="2" t="s">
        <v>196</v>
      </c>
      <c r="J992" s="2" t="s">
        <v>832</v>
      </c>
      <c r="K992" s="2"/>
      <c r="L992" s="2">
        <f t="shared" si="60"/>
        <v>0.94054054054054048</v>
      </c>
    </row>
    <row r="993" spans="1:12">
      <c r="A993" s="2">
        <v>20141017</v>
      </c>
      <c r="B993" s="2"/>
      <c r="C993" s="2" t="s">
        <v>747</v>
      </c>
      <c r="D993" s="2" t="s">
        <v>114</v>
      </c>
      <c r="E993" s="2" t="s">
        <v>747</v>
      </c>
      <c r="F993" s="2"/>
      <c r="G993" s="2"/>
      <c r="H993" s="2"/>
      <c r="I993" s="2" t="s">
        <v>17</v>
      </c>
      <c r="J993" s="2" t="s">
        <v>982</v>
      </c>
      <c r="K993" s="2"/>
      <c r="L993" s="2">
        <f t="shared" si="60"/>
        <v>0.97553191489361701</v>
      </c>
    </row>
    <row r="994" spans="1:12">
      <c r="A994" s="2">
        <v>20141018</v>
      </c>
      <c r="B994" s="2"/>
      <c r="C994" s="2" t="s">
        <v>5</v>
      </c>
      <c r="D994" s="2" t="s">
        <v>108</v>
      </c>
      <c r="E994" s="2" t="s">
        <v>748</v>
      </c>
      <c r="F994" s="2"/>
      <c r="G994" s="2"/>
      <c r="H994" s="2"/>
      <c r="I994" s="2" t="s">
        <v>17</v>
      </c>
      <c r="J994" s="2" t="s">
        <v>832</v>
      </c>
      <c r="K994" s="2"/>
      <c r="L994" s="2">
        <f t="shared" si="60"/>
        <v>0.91578947368421049</v>
      </c>
    </row>
    <row r="995" spans="1:12">
      <c r="A995" s="2">
        <v>20141019</v>
      </c>
      <c r="B995" s="2"/>
      <c r="C995" s="2" t="s">
        <v>95</v>
      </c>
      <c r="D995" s="2" t="s">
        <v>17</v>
      </c>
      <c r="E995" s="2" t="s">
        <v>45</v>
      </c>
      <c r="F995" s="2"/>
      <c r="G995" s="2"/>
      <c r="H995" s="2"/>
      <c r="I995" s="2"/>
      <c r="J995" s="2" t="s">
        <v>91</v>
      </c>
      <c r="K995" s="2"/>
      <c r="L995" s="2">
        <f t="shared" si="60"/>
        <v>0.95344827586206893</v>
      </c>
    </row>
    <row r="996" spans="1:12">
      <c r="A996" s="2">
        <v>20141020</v>
      </c>
      <c r="B996" s="2"/>
      <c r="C996" s="2" t="s">
        <v>621</v>
      </c>
      <c r="D996" s="2" t="s">
        <v>108</v>
      </c>
      <c r="E996" s="2" t="s">
        <v>749</v>
      </c>
      <c r="F996" s="2"/>
      <c r="G996" s="2"/>
      <c r="H996" s="2"/>
      <c r="I996" s="2" t="s">
        <v>133</v>
      </c>
      <c r="J996" s="2" t="s">
        <v>963</v>
      </c>
      <c r="K996" s="2"/>
      <c r="L996" s="2">
        <f t="shared" si="60"/>
        <v>0.92435897435897429</v>
      </c>
    </row>
    <row r="997" spans="1:12">
      <c r="A997" s="2">
        <v>20141021</v>
      </c>
      <c r="B997" s="2"/>
      <c r="C997" s="2" t="s">
        <v>74</v>
      </c>
      <c r="D997" s="2" t="s">
        <v>17</v>
      </c>
      <c r="E997" s="2" t="s">
        <v>74</v>
      </c>
      <c r="F997" s="2"/>
      <c r="G997" s="2"/>
      <c r="H997" s="2"/>
      <c r="I997" s="2" t="s">
        <v>129</v>
      </c>
      <c r="J997" s="2" t="s">
        <v>822</v>
      </c>
      <c r="K997" s="2"/>
      <c r="L997" s="2">
        <f t="shared" si="60"/>
        <v>0.99322033898305084</v>
      </c>
    </row>
    <row r="998" spans="1:12">
      <c r="A998" s="2">
        <v>20141023</v>
      </c>
      <c r="B998" s="2"/>
      <c r="C998" s="2" t="s">
        <v>483</v>
      </c>
      <c r="D998" s="2" t="s">
        <v>79</v>
      </c>
      <c r="E998" s="2" t="s">
        <v>23</v>
      </c>
      <c r="F998" s="2"/>
      <c r="G998" s="2"/>
      <c r="H998" s="2"/>
      <c r="I998" s="2" t="s">
        <v>17</v>
      </c>
      <c r="J998" s="2" t="s">
        <v>765</v>
      </c>
      <c r="K998" s="2"/>
      <c r="L998" s="2">
        <f t="shared" si="60"/>
        <v>0.95374999999999999</v>
      </c>
    </row>
    <row r="999" spans="1:12">
      <c r="A999" s="2">
        <v>20141024</v>
      </c>
      <c r="B999" s="2"/>
      <c r="C999" s="2" t="s">
        <v>22</v>
      </c>
      <c r="D999" s="2" t="s">
        <v>17</v>
      </c>
      <c r="E999" s="2" t="s">
        <v>750</v>
      </c>
      <c r="F999" s="2" t="s">
        <v>79</v>
      </c>
      <c r="G999" s="2" t="s">
        <v>597</v>
      </c>
      <c r="H999" s="2"/>
      <c r="I999" s="2" t="s">
        <v>388</v>
      </c>
      <c r="J999" s="2" t="s">
        <v>760</v>
      </c>
      <c r="K999" s="2"/>
      <c r="L999" s="2">
        <f t="shared" si="60"/>
        <v>1.0309523809523808</v>
      </c>
    </row>
    <row r="1000" spans="1:12">
      <c r="A1000" s="2">
        <v>20141025</v>
      </c>
      <c r="B1000" s="2"/>
      <c r="C1000" s="2" t="s">
        <v>12</v>
      </c>
      <c r="D1000" s="2" t="s">
        <v>212</v>
      </c>
      <c r="E1000" s="2" t="s">
        <v>751</v>
      </c>
      <c r="F1000" s="2"/>
      <c r="G1000" s="2"/>
      <c r="H1000" s="2"/>
      <c r="I1000" s="2" t="s">
        <v>388</v>
      </c>
      <c r="J1000" s="2" t="s">
        <v>868</v>
      </c>
      <c r="K1000" s="2"/>
      <c r="L1000" s="2">
        <f t="shared" si="60"/>
        <v>0.89878048780487807</v>
      </c>
    </row>
    <row r="1001" spans="1:12">
      <c r="A1001" s="2">
        <v>20141026</v>
      </c>
      <c r="B1001" s="2"/>
      <c r="C1001" s="2" t="s">
        <v>423</v>
      </c>
      <c r="D1001" s="2" t="s">
        <v>17</v>
      </c>
      <c r="E1001" s="2" t="s">
        <v>753</v>
      </c>
      <c r="F1001" s="2"/>
      <c r="G1001" s="2"/>
      <c r="H1001" s="2"/>
      <c r="I1001" s="2"/>
      <c r="J1001" s="2" t="s">
        <v>838</v>
      </c>
      <c r="K1001" s="2"/>
      <c r="L1001" s="2">
        <f t="shared" si="60"/>
        <v>1.0354430379746835</v>
      </c>
    </row>
    <row r="1002" spans="1:12">
      <c r="A1002" s="2">
        <v>20141027</v>
      </c>
      <c r="B1002" s="2"/>
      <c r="C1002" s="2" t="s">
        <v>608</v>
      </c>
      <c r="D1002" s="2" t="s">
        <v>108</v>
      </c>
      <c r="E1002" s="2" t="s">
        <v>752</v>
      </c>
      <c r="F1002" s="2"/>
      <c r="G1002" s="2"/>
      <c r="H1002" s="2"/>
      <c r="I1002" s="2" t="s">
        <v>17</v>
      </c>
      <c r="J1002" s="2" t="s">
        <v>625</v>
      </c>
      <c r="K1002" s="2"/>
      <c r="L1002" s="2">
        <f t="shared" si="60"/>
        <v>0.98095238095238091</v>
      </c>
    </row>
    <row r="1003" spans="1:12">
      <c r="A1003" s="2">
        <v>20141117</v>
      </c>
      <c r="B1003" s="2"/>
      <c r="C1003" s="2" t="s">
        <v>483</v>
      </c>
      <c r="D1003" s="2" t="s">
        <v>50</v>
      </c>
      <c r="E1003" s="2" t="s">
        <v>483</v>
      </c>
      <c r="F1003" s="2"/>
      <c r="G1003" s="2"/>
      <c r="H1003" s="2"/>
      <c r="I1003" s="2"/>
      <c r="J1003" s="2" t="s">
        <v>763</v>
      </c>
      <c r="K1003" s="2"/>
      <c r="L1003" s="2">
        <f t="shared" si="60"/>
        <v>0.97624999999999995</v>
      </c>
    </row>
    <row r="1004" spans="1:12">
      <c r="A1004" s="2">
        <v>20141118</v>
      </c>
      <c r="B1004" s="2"/>
      <c r="C1004" s="2" t="s">
        <v>621</v>
      </c>
      <c r="D1004" s="2" t="s">
        <v>17</v>
      </c>
      <c r="E1004" s="2" t="s">
        <v>16</v>
      </c>
      <c r="F1004" s="2"/>
      <c r="G1004" s="2"/>
      <c r="H1004" s="2"/>
      <c r="I1004" s="2"/>
      <c r="J1004" s="2" t="s">
        <v>868</v>
      </c>
      <c r="K1004" s="2"/>
      <c r="L1004" s="2">
        <f t="shared" si="60"/>
        <v>0.94487179487179496</v>
      </c>
    </row>
    <row r="1005" spans="1:1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>
      <c r="J1021" s="2"/>
      <c r="K1021" s="2"/>
    </row>
    <row r="1022" spans="1:11">
      <c r="J1022" s="2"/>
      <c r="K1022" s="2"/>
    </row>
    <row r="1023" spans="1:11">
      <c r="J1023" s="2"/>
      <c r="K1023" s="2"/>
    </row>
    <row r="1024" spans="1:11">
      <c r="J1024" s="2"/>
      <c r="K1024" s="2"/>
    </row>
    <row r="1025" spans="10:11">
      <c r="J1025" s="2"/>
      <c r="K1025" s="2"/>
    </row>
    <row r="1026" spans="10:11">
      <c r="J1026" s="2"/>
      <c r="K1026" s="2"/>
    </row>
    <row r="1027" spans="10:11">
      <c r="J1027" s="2"/>
      <c r="K1027" s="2"/>
    </row>
    <row r="1028" spans="10:11">
      <c r="J1028" s="2"/>
      <c r="K1028" s="2"/>
    </row>
    <row r="1029" spans="10:11">
      <c r="J1029" s="2"/>
      <c r="K1029" s="2"/>
    </row>
    <row r="1030" spans="10:11">
      <c r="J1030" s="2"/>
      <c r="K1030" s="2"/>
    </row>
    <row r="1031" spans="10:11">
      <c r="J1031" s="2"/>
      <c r="K1031" s="2"/>
    </row>
    <row r="1032" spans="10:11">
      <c r="J1032" s="2"/>
      <c r="K1032" s="2"/>
    </row>
    <row r="1033" spans="10:11">
      <c r="K1033" s="2"/>
    </row>
    <row r="1034" spans="10:11">
      <c r="K1034" s="2"/>
    </row>
    <row r="1035" spans="10:11">
      <c r="K1035" s="2"/>
    </row>
    <row r="1036" spans="10:11">
      <c r="K1036" s="2"/>
    </row>
    <row r="1037" spans="10:11">
      <c r="K1037" s="2"/>
    </row>
    <row r="1038" spans="10:11">
      <c r="K1038" s="2"/>
    </row>
    <row r="1039" spans="10:11">
      <c r="K1039" s="2"/>
    </row>
    <row r="1040" spans="10:11">
      <c r="K1040" s="2"/>
    </row>
    <row r="1041" spans="11:11">
      <c r="K1041" s="2"/>
    </row>
    <row r="1042" spans="11:11">
      <c r="K1042" s="2"/>
    </row>
    <row r="1043" spans="11:11">
      <c r="K1043" s="2"/>
    </row>
    <row r="1044" spans="11:11">
      <c r="K1044" s="2"/>
    </row>
    <row r="1045" spans="11:11">
      <c r="K1045" s="2"/>
    </row>
    <row r="1046" spans="11:11">
      <c r="K1046" s="2"/>
    </row>
    <row r="1047" spans="11:11">
      <c r="K1047" s="2"/>
    </row>
    <row r="1048" spans="11:11">
      <c r="K1048" s="2"/>
    </row>
    <row r="1049" spans="11:11">
      <c r="K1049" s="2"/>
    </row>
    <row r="1050" spans="11:11">
      <c r="K1050" s="2"/>
    </row>
    <row r="1051" spans="11:11">
      <c r="K1051" s="2"/>
    </row>
    <row r="1052" spans="11:11">
      <c r="K1052" s="2"/>
    </row>
    <row r="1053" spans="11:11">
      <c r="K1053" s="2"/>
    </row>
    <row r="1054" spans="11:11">
      <c r="K1054" s="2"/>
    </row>
    <row r="1055" spans="11:11">
      <c r="K1055" s="2"/>
    </row>
    <row r="1056" spans="11:11">
      <c r="K1056" s="2"/>
    </row>
    <row r="1057" spans="11:11">
      <c r="K1057" s="2"/>
    </row>
    <row r="1058" spans="11:11">
      <c r="K1058" s="2"/>
    </row>
    <row r="1059" spans="11:11">
      <c r="K1059" s="2"/>
    </row>
    <row r="1060" spans="11:11">
      <c r="K1060" s="2"/>
    </row>
  </sheetData>
  <phoneticPr fontId="6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Lindis Bjoland</dc:creator>
  <cp:lastModifiedBy>Heating</cp:lastModifiedBy>
  <dcterms:created xsi:type="dcterms:W3CDTF">2015-04-14T09:19:27Z</dcterms:created>
  <dcterms:modified xsi:type="dcterms:W3CDTF">2015-06-02T12:54:12Z</dcterms:modified>
</cp:coreProperties>
</file>